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LGS\Special Projects\OCBOA_Regulatory File Updates\2020 Updates\OCBOA_Regulatory Updates_FS\Updates to be Posted to the Website\Regulatory_Financial Statements\"/>
    </mc:Choice>
  </mc:AlternateContent>
  <bookViews>
    <workbookView xWindow="0" yWindow="0" windowWidth="23040" windowHeight="9192"/>
  </bookViews>
  <sheets>
    <sheet name="Financial Statement" sheetId="1" r:id="rId1"/>
    <sheet name="Report Master" sheetId="2" r:id="rId2"/>
  </sheets>
  <definedNames>
    <definedName name="_xlnm.Print_Area" localSheetId="0">'Financial Statement'!$A$1:$D$55</definedName>
    <definedName name="_xlnm.Print_Titles" localSheetId="1">'Report Master'!$1:$4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0" i="1" l="1"/>
  <c r="D264" i="2" l="1"/>
  <c r="F264" i="2"/>
  <c r="D46" i="1"/>
  <c r="D31" i="1"/>
  <c r="D17" i="1"/>
  <c r="D34" i="1" s="1"/>
  <c r="D48" i="1" s="1"/>
  <c r="D52" i="1" s="1"/>
  <c r="E268" i="2"/>
  <c r="F262" i="2"/>
  <c r="D262" i="2"/>
  <c r="C262" i="2"/>
  <c r="E261" i="2"/>
  <c r="E260" i="2"/>
  <c r="E259" i="2"/>
  <c r="E262" i="2" s="1"/>
  <c r="E258" i="2"/>
  <c r="F256" i="2"/>
  <c r="D256" i="2"/>
  <c r="C256" i="2"/>
  <c r="E255" i="2"/>
  <c r="E254" i="2"/>
  <c r="E253" i="2"/>
  <c r="F251" i="2"/>
  <c r="D251" i="2"/>
  <c r="C251" i="2"/>
  <c r="E250" i="2"/>
  <c r="E249" i="2"/>
  <c r="E251" i="2" s="1"/>
  <c r="B27" i="1" s="1"/>
  <c r="E248" i="2"/>
  <c r="F246" i="2"/>
  <c r="D246" i="2"/>
  <c r="C246" i="2"/>
  <c r="E245" i="2"/>
  <c r="E244" i="2"/>
  <c r="E243" i="2"/>
  <c r="E246" i="2" s="1"/>
  <c r="F241" i="2"/>
  <c r="D241" i="2"/>
  <c r="C241" i="2"/>
  <c r="E240" i="2"/>
  <c r="E239" i="2"/>
  <c r="E241" i="2" s="1"/>
  <c r="B26" i="1" s="1"/>
  <c r="E238" i="2"/>
  <c r="F236" i="2"/>
  <c r="D236" i="2"/>
  <c r="C236" i="2"/>
  <c r="E235" i="2"/>
  <c r="E234" i="2"/>
  <c r="E233" i="2"/>
  <c r="E232" i="2"/>
  <c r="E231" i="2"/>
  <c r="E230" i="2"/>
  <c r="E236" i="2" s="1"/>
  <c r="B44" i="1" s="1"/>
  <c r="F228" i="2"/>
  <c r="D228" i="2"/>
  <c r="C228" i="2"/>
  <c r="E227" i="2"/>
  <c r="E226" i="2"/>
  <c r="E225" i="2"/>
  <c r="E224" i="2"/>
  <c r="E223" i="2"/>
  <c r="E228" i="2" s="1"/>
  <c r="B28" i="1" s="1"/>
  <c r="F221" i="2"/>
  <c r="D221" i="2"/>
  <c r="C221" i="2"/>
  <c r="E220" i="2"/>
  <c r="E219" i="2"/>
  <c r="E218" i="2"/>
  <c r="E217" i="2"/>
  <c r="E216" i="2"/>
  <c r="E215" i="2"/>
  <c r="E214" i="2"/>
  <c r="E213" i="2"/>
  <c r="F211" i="2"/>
  <c r="D211" i="2"/>
  <c r="C211" i="2"/>
  <c r="E210" i="2"/>
  <c r="E209" i="2"/>
  <c r="E208" i="2"/>
  <c r="E207" i="2"/>
  <c r="E206" i="2"/>
  <c r="F204" i="2"/>
  <c r="D204" i="2"/>
  <c r="C204" i="2"/>
  <c r="E203" i="2"/>
  <c r="E202" i="2"/>
  <c r="E201" i="2"/>
  <c r="E200" i="2"/>
  <c r="F198" i="2"/>
  <c r="D198" i="2"/>
  <c r="C198" i="2"/>
  <c r="E197" i="2"/>
  <c r="E196" i="2"/>
  <c r="E195" i="2"/>
  <c r="E194" i="2"/>
  <c r="E193" i="2"/>
  <c r="E192" i="2"/>
  <c r="F190" i="2"/>
  <c r="D190" i="2"/>
  <c r="C190" i="2"/>
  <c r="E189" i="2"/>
  <c r="E188" i="2"/>
  <c r="E187" i="2"/>
  <c r="E186" i="2"/>
  <c r="E185" i="2"/>
  <c r="E184" i="2"/>
  <c r="E183" i="2"/>
  <c r="E182" i="2"/>
  <c r="E181" i="2"/>
  <c r="F179" i="2"/>
  <c r="D179" i="2"/>
  <c r="C179" i="2"/>
  <c r="E178" i="2"/>
  <c r="E177" i="2"/>
  <c r="E176" i="2"/>
  <c r="E175" i="2"/>
  <c r="E174" i="2"/>
  <c r="E173" i="2"/>
  <c r="F171" i="2"/>
  <c r="D171" i="2"/>
  <c r="C171" i="2"/>
  <c r="E170" i="2"/>
  <c r="E169" i="2"/>
  <c r="E168" i="2"/>
  <c r="E167" i="2"/>
  <c r="E166" i="2"/>
  <c r="E165" i="2"/>
  <c r="E171" i="2" s="1"/>
  <c r="E164" i="2"/>
  <c r="F162" i="2"/>
  <c r="D162" i="2"/>
  <c r="C162" i="2"/>
  <c r="E161" i="2"/>
  <c r="E160" i="2"/>
  <c r="E159" i="2"/>
  <c r="E158" i="2"/>
  <c r="E157" i="2"/>
  <c r="E156" i="2"/>
  <c r="E155" i="2"/>
  <c r="E162" i="2" s="1"/>
  <c r="B21" i="1" s="1"/>
  <c r="F153" i="2"/>
  <c r="D153" i="2"/>
  <c r="C153" i="2"/>
  <c r="E152" i="2"/>
  <c r="E151" i="2"/>
  <c r="E153" i="2" s="1"/>
  <c r="E150" i="2"/>
  <c r="E148" i="2"/>
  <c r="F146" i="2"/>
  <c r="D146" i="2"/>
  <c r="C146" i="2"/>
  <c r="E145" i="2"/>
  <c r="E144" i="2"/>
  <c r="E143" i="2"/>
  <c r="F141" i="2"/>
  <c r="D141" i="2"/>
  <c r="C141" i="2"/>
  <c r="E140" i="2"/>
  <c r="E139" i="2"/>
  <c r="E138" i="2"/>
  <c r="E137" i="2"/>
  <c r="E136" i="2"/>
  <c r="F134" i="2"/>
  <c r="D134" i="2"/>
  <c r="C134" i="2"/>
  <c r="E133" i="2"/>
  <c r="E132" i="2"/>
  <c r="E131" i="2"/>
  <c r="E130" i="2"/>
  <c r="E129" i="2"/>
  <c r="E128" i="2"/>
  <c r="E127" i="2"/>
  <c r="E126" i="2"/>
  <c r="E134" i="2" s="1"/>
  <c r="B20" i="1" s="1"/>
  <c r="E125" i="2"/>
  <c r="F123" i="2"/>
  <c r="D123" i="2"/>
  <c r="C123" i="2"/>
  <c r="E122" i="2"/>
  <c r="E121" i="2"/>
  <c r="E120" i="2"/>
  <c r="E119" i="2"/>
  <c r="E118" i="2"/>
  <c r="E123" i="2" s="1"/>
  <c r="F111" i="2"/>
  <c r="D111" i="2"/>
  <c r="C111" i="2"/>
  <c r="E110" i="2"/>
  <c r="E109" i="2"/>
  <c r="E111" i="2" s="1"/>
  <c r="B43" i="1" s="1"/>
  <c r="E108" i="2"/>
  <c r="E106" i="2"/>
  <c r="B42" i="1" s="1"/>
  <c r="E104" i="2"/>
  <c r="E102" i="2"/>
  <c r="B41" i="1" s="1"/>
  <c r="E100" i="2"/>
  <c r="B39" i="1" s="1"/>
  <c r="F98" i="2"/>
  <c r="D98" i="2"/>
  <c r="C98" i="2"/>
  <c r="E97" i="2"/>
  <c r="E96" i="2"/>
  <c r="E95" i="2"/>
  <c r="E94" i="2"/>
  <c r="E93" i="2"/>
  <c r="F91" i="2"/>
  <c r="D91" i="2"/>
  <c r="C91" i="2"/>
  <c r="E90" i="2"/>
  <c r="E89" i="2"/>
  <c r="E88" i="2"/>
  <c r="E87" i="2"/>
  <c r="E86" i="2"/>
  <c r="F84" i="2"/>
  <c r="D84" i="2"/>
  <c r="C84" i="2"/>
  <c r="E83" i="2"/>
  <c r="E82" i="2"/>
  <c r="E81" i="2"/>
  <c r="E80" i="2"/>
  <c r="E79" i="2"/>
  <c r="E78" i="2"/>
  <c r="E77" i="2"/>
  <c r="E76" i="2"/>
  <c r="E84" i="2" s="1"/>
  <c r="B38" i="1" s="1"/>
  <c r="F74" i="2"/>
  <c r="D74" i="2"/>
  <c r="C74" i="2"/>
  <c r="E73" i="2"/>
  <c r="E72" i="2"/>
  <c r="E71" i="2"/>
  <c r="E70" i="2"/>
  <c r="E69" i="2"/>
  <c r="E74" i="2" s="1"/>
  <c r="B37" i="1" s="1"/>
  <c r="F67" i="2"/>
  <c r="D67" i="2"/>
  <c r="C67" i="2"/>
  <c r="E66" i="2"/>
  <c r="E65" i="2"/>
  <c r="E64" i="2"/>
  <c r="E63" i="2"/>
  <c r="E62" i="2"/>
  <c r="E61" i="2"/>
  <c r="E60" i="2"/>
  <c r="F58" i="2"/>
  <c r="D58" i="2"/>
  <c r="C58" i="2"/>
  <c r="E57" i="2"/>
  <c r="E56" i="2"/>
  <c r="E55" i="2"/>
  <c r="E54" i="2"/>
  <c r="F52" i="2"/>
  <c r="D52" i="2"/>
  <c r="C52" i="2"/>
  <c r="E51" i="2"/>
  <c r="E50" i="2"/>
  <c r="E49" i="2"/>
  <c r="E48" i="2"/>
  <c r="E47" i="2"/>
  <c r="F45" i="2"/>
  <c r="D45" i="2"/>
  <c r="C45" i="2"/>
  <c r="E44" i="2"/>
  <c r="E43" i="2"/>
  <c r="F41" i="2"/>
  <c r="D41" i="2"/>
  <c r="C41" i="2"/>
  <c r="E40" i="2"/>
  <c r="E39" i="2"/>
  <c r="E38" i="2"/>
  <c r="E37" i="2"/>
  <c r="E36" i="2"/>
  <c r="B14" i="1" s="1"/>
  <c r="E35" i="2"/>
  <c r="B13" i="1" s="1"/>
  <c r="F33" i="2"/>
  <c r="D33" i="2"/>
  <c r="C33" i="2"/>
  <c r="E32" i="2"/>
  <c r="E31" i="2"/>
  <c r="E30" i="2"/>
  <c r="E29" i="2"/>
  <c r="E28" i="2"/>
  <c r="F26" i="2"/>
  <c r="D26" i="2"/>
  <c r="C26" i="2"/>
  <c r="E25" i="2"/>
  <c r="E24" i="2"/>
  <c r="E23" i="2"/>
  <c r="E22" i="2"/>
  <c r="E21" i="2"/>
  <c r="E20" i="2"/>
  <c r="E19" i="2"/>
  <c r="F17" i="2"/>
  <c r="D17" i="2"/>
  <c r="C17" i="2"/>
  <c r="E16" i="2"/>
  <c r="E15" i="2"/>
  <c r="E14" i="2"/>
  <c r="E13" i="2"/>
  <c r="E12" i="2"/>
  <c r="E11" i="2"/>
  <c r="E17" i="2" s="1"/>
  <c r="B10" i="1" s="1"/>
  <c r="E10" i="2"/>
  <c r="F8" i="2"/>
  <c r="F113" i="2" s="1"/>
  <c r="F266" i="2" s="1"/>
  <c r="F270" i="2" s="1"/>
  <c r="D8" i="2"/>
  <c r="C8" i="2"/>
  <c r="E7" i="2"/>
  <c r="E6" i="2"/>
  <c r="E8" i="2" s="1"/>
  <c r="B9" i="1" s="1"/>
  <c r="D113" i="2" l="1"/>
  <c r="D266" i="2" s="1"/>
  <c r="D270" i="2" s="1"/>
  <c r="E179" i="2"/>
  <c r="E204" i="2"/>
  <c r="B23" i="1" s="1"/>
  <c r="E221" i="2"/>
  <c r="C264" i="2"/>
  <c r="E256" i="2"/>
  <c r="E211" i="2"/>
  <c r="B22" i="1"/>
  <c r="E198" i="2"/>
  <c r="E190" i="2"/>
  <c r="B24" i="1" s="1"/>
  <c r="B25" i="1"/>
  <c r="E146" i="2"/>
  <c r="E141" i="2"/>
  <c r="B29" i="1" s="1"/>
  <c r="B31" i="1" s="1"/>
  <c r="E98" i="2"/>
  <c r="E91" i="2"/>
  <c r="B40" i="1" s="1"/>
  <c r="B46" i="1" s="1"/>
  <c r="E67" i="2"/>
  <c r="B12" i="1" s="1"/>
  <c r="E58" i="2"/>
  <c r="E45" i="2"/>
  <c r="E33" i="2"/>
  <c r="B15" i="1" s="1"/>
  <c r="E26" i="2"/>
  <c r="B11" i="1" s="1"/>
  <c r="E52" i="2"/>
  <c r="E41" i="2"/>
  <c r="C113" i="2"/>
  <c r="C266" i="2" l="1"/>
  <c r="C270" i="2" s="1"/>
  <c r="E264" i="2"/>
  <c r="B17" i="1"/>
  <c r="B34" i="1" s="1"/>
  <c r="E113" i="2"/>
  <c r="B48" i="1" l="1"/>
  <c r="B52" i="1" s="1"/>
  <c r="E266" i="2"/>
  <c r="E270" i="2" s="1"/>
</calcChain>
</file>

<file path=xl/sharedStrings.xml><?xml version="1.0" encoding="utf-8"?>
<sst xmlns="http://schemas.openxmlformats.org/spreadsheetml/2006/main" count="316" uniqueCount="250">
  <si>
    <r>
      <rPr>
        <b/>
        <sz val="11"/>
        <color rgb="FF231F20"/>
        <rFont val="Times New Roman"/>
        <family val="1"/>
      </rPr>
      <t>Operating
Fund</t>
    </r>
  </si>
  <si>
    <r>
      <rPr>
        <b/>
        <sz val="11"/>
        <color rgb="FF231F20"/>
        <rFont val="Times New Roman"/>
        <family val="1"/>
      </rPr>
      <t>State &amp;
Local</t>
    </r>
  </si>
  <si>
    <r>
      <rPr>
        <b/>
        <sz val="11"/>
        <color rgb="FF231F20"/>
        <rFont val="Times New Roman"/>
        <family val="1"/>
      </rPr>
      <t>Totals</t>
    </r>
  </si>
  <si>
    <t>(1-1-___)</t>
  </si>
  <si>
    <t>(2-1-___)</t>
  </si>
  <si>
    <r>
      <rPr>
        <b/>
        <i/>
        <sz val="11"/>
        <color rgb="FF231F20"/>
        <rFont val="Times New Roman"/>
        <family val="1"/>
      </rPr>
      <t>CASH RECEIPTS</t>
    </r>
  </si>
  <si>
    <t>Pari-Mutual Tax</t>
  </si>
  <si>
    <t>Other Taxes</t>
  </si>
  <si>
    <t>Total Taxes</t>
  </si>
  <si>
    <t>Exhibitors Tickets</t>
  </si>
  <si>
    <t>Season Tickets</t>
  </si>
  <si>
    <t>Admission Tickets</t>
  </si>
  <si>
    <t>Grandstand Tickets</t>
  </si>
  <si>
    <t>Privilege Tickets</t>
  </si>
  <si>
    <t>Other Tickets</t>
  </si>
  <si>
    <t>Total Admissions</t>
  </si>
  <si>
    <t>Concessions</t>
  </si>
  <si>
    <t>Building Space</t>
  </si>
  <si>
    <t>Buildings</t>
  </si>
  <si>
    <t>Ground Space</t>
  </si>
  <si>
    <t>Games &amp; Novelties</t>
  </si>
  <si>
    <t>Rides</t>
  </si>
  <si>
    <t>Other Activities</t>
  </si>
  <si>
    <t>Privilege Fees</t>
  </si>
  <si>
    <t>Programs</t>
  </si>
  <si>
    <t>Clothing</t>
  </si>
  <si>
    <t>Glasses/Mugs</t>
  </si>
  <si>
    <t>Baked Goods</t>
  </si>
  <si>
    <t>Other Sales</t>
  </si>
  <si>
    <t>Sales By Fair Board</t>
  </si>
  <si>
    <t>Entry Fees</t>
  </si>
  <si>
    <t>Pari-mutuels</t>
  </si>
  <si>
    <t>Racing Program Ads</t>
  </si>
  <si>
    <t>Speed Fees</t>
  </si>
  <si>
    <t>Race Tax</t>
  </si>
  <si>
    <t>Other Race Receipts</t>
  </si>
  <si>
    <t>Total Racing</t>
  </si>
  <si>
    <t>Sale of Supplies</t>
  </si>
  <si>
    <t>Sales Activity</t>
  </si>
  <si>
    <t>Electricity</t>
  </si>
  <si>
    <t>Propane</t>
  </si>
  <si>
    <t>Water &amp; Sewer</t>
  </si>
  <si>
    <t>Gas</t>
  </si>
  <si>
    <t>Other Utilities</t>
  </si>
  <si>
    <t>Total Utilities</t>
  </si>
  <si>
    <t>Class Entry Fees</t>
  </si>
  <si>
    <t>Membership Fees</t>
  </si>
  <si>
    <t>Contest Fees</t>
  </si>
  <si>
    <t>Other Fees</t>
  </si>
  <si>
    <t>Total Fees</t>
  </si>
  <si>
    <t>Ground Rentals</t>
  </si>
  <si>
    <t>Building Rentals</t>
  </si>
  <si>
    <t>Camp Sites</t>
  </si>
  <si>
    <t>Rental Supplies</t>
  </si>
  <si>
    <t>Stalls, Pens &amp; Barns</t>
  </si>
  <si>
    <t>Storage</t>
  </si>
  <si>
    <t>Other Rental</t>
  </si>
  <si>
    <t>Total Rentals</t>
  </si>
  <si>
    <t>General Operation</t>
  </si>
  <si>
    <t>Track Maintenance</t>
  </si>
  <si>
    <t>Stake Racing</t>
  </si>
  <si>
    <t>Jr. Fair Reimburse</t>
  </si>
  <si>
    <t>Other State Grants</t>
  </si>
  <si>
    <t>State Support</t>
  </si>
  <si>
    <t>County Sr. Fair</t>
  </si>
  <si>
    <t>Ind. Jr Fair Funds</t>
  </si>
  <si>
    <t>County Jr Fair Funds</t>
  </si>
  <si>
    <t>Capital Improvement</t>
  </si>
  <si>
    <t>County Bond Money</t>
  </si>
  <si>
    <t>Taxation Money</t>
  </si>
  <si>
    <t>General Operations</t>
  </si>
  <si>
    <t>Other Govt. Support</t>
  </si>
  <si>
    <t>Total Local Govt.</t>
  </si>
  <si>
    <t>Gifts &amp; Donations</t>
  </si>
  <si>
    <t>Grants</t>
  </si>
  <si>
    <t>Sponsorships</t>
  </si>
  <si>
    <t>Promotions</t>
  </si>
  <si>
    <t>Other Support</t>
  </si>
  <si>
    <t>Total Restricted</t>
  </si>
  <si>
    <t>Total Unrestricted</t>
  </si>
  <si>
    <t>Sale of Notes</t>
  </si>
  <si>
    <t>Interest Received</t>
  </si>
  <si>
    <t>Mortgage</t>
  </si>
  <si>
    <t>Sale of Real Property</t>
  </si>
  <si>
    <t>Personal Property</t>
  </si>
  <si>
    <t>Other Assets Sold</t>
  </si>
  <si>
    <t>Total Asset Sales</t>
  </si>
  <si>
    <t>TOTAL CASH RECEIPTS</t>
  </si>
  <si>
    <r>
      <rPr>
        <b/>
        <i/>
        <sz val="11"/>
        <color rgb="FF231F20"/>
        <rFont val="Times New Roman"/>
        <family val="1"/>
      </rPr>
      <t>CASH DISBURSEMENTS</t>
    </r>
  </si>
  <si>
    <t>Secretary's Salary</t>
  </si>
  <si>
    <t>Director's Wages</t>
  </si>
  <si>
    <t>Ground Maintenance</t>
  </si>
  <si>
    <t>Racing Salaries</t>
  </si>
  <si>
    <t>Other Wages</t>
  </si>
  <si>
    <t>Total Wages</t>
  </si>
  <si>
    <t>Retirement</t>
  </si>
  <si>
    <t>Unemployment</t>
  </si>
  <si>
    <t>Worker's Comp.</t>
  </si>
  <si>
    <t>Health Insurance</t>
  </si>
  <si>
    <t>Life Insurance</t>
  </si>
  <si>
    <t>Reimbursements</t>
  </si>
  <si>
    <t>Tuition</t>
  </si>
  <si>
    <t>Uniform</t>
  </si>
  <si>
    <t>Other Benefits</t>
  </si>
  <si>
    <t>Total Benefits</t>
  </si>
  <si>
    <t>Directors' Expenses</t>
  </si>
  <si>
    <t>Sec/Treas. Expenses</t>
  </si>
  <si>
    <t>Memberships</t>
  </si>
  <si>
    <t>Other Expenses</t>
  </si>
  <si>
    <t>Total Adm. Expense</t>
  </si>
  <si>
    <t>Trophies &amp; Blankets</t>
  </si>
  <si>
    <t>Track Supplies</t>
  </si>
  <si>
    <t>Other Race Expenses</t>
  </si>
  <si>
    <t>Total Race Expenses</t>
  </si>
  <si>
    <t>Supplies (Resale)</t>
  </si>
  <si>
    <t>Office Supplies</t>
  </si>
  <si>
    <t>Other Supplies</t>
  </si>
  <si>
    <t>Total Supplies</t>
  </si>
  <si>
    <t>Water</t>
  </si>
  <si>
    <t>Telephone</t>
  </si>
  <si>
    <t>Sewer</t>
  </si>
  <si>
    <t>Race Purses</t>
  </si>
  <si>
    <t>Starting Gate</t>
  </si>
  <si>
    <t>Photo Finish</t>
  </si>
  <si>
    <t>Announcer &amp; Judges</t>
  </si>
  <si>
    <t>Legal Services</t>
  </si>
  <si>
    <t>Accounting Services</t>
  </si>
  <si>
    <t>Veterinary Services</t>
  </si>
  <si>
    <t>Entertainment</t>
  </si>
  <si>
    <t>Ride Co. Expense</t>
  </si>
  <si>
    <t>Other Services</t>
  </si>
  <si>
    <t>Total Services Exp.</t>
  </si>
  <si>
    <t>Security Services</t>
  </si>
  <si>
    <t>Cable TV Services</t>
  </si>
  <si>
    <t>Computer Services</t>
  </si>
  <si>
    <t>Cleaning Services</t>
  </si>
  <si>
    <t>Grounds keeping</t>
  </si>
  <si>
    <t>Trash Hauling</t>
  </si>
  <si>
    <t>Sound System</t>
  </si>
  <si>
    <t>Taxes to Govt.</t>
  </si>
  <si>
    <t>Total Property Exp.</t>
  </si>
  <si>
    <t>Legal Ads</t>
  </si>
  <si>
    <t>Newspaper Ads</t>
  </si>
  <si>
    <t>Radio &amp; TV Ads</t>
  </si>
  <si>
    <t>Printing Fees</t>
  </si>
  <si>
    <t> Microfilming Fees</t>
  </si>
  <si>
    <t>Communication</t>
  </si>
  <si>
    <t>Total Advertising</t>
  </si>
  <si>
    <t>Equipment Repair</t>
  </si>
  <si>
    <t>Motor Vehicle</t>
  </si>
  <si>
    <t>Building Repair</t>
  </si>
  <si>
    <t>Other Repairs</t>
  </si>
  <si>
    <t>Total Repairs</t>
  </si>
  <si>
    <t>Property</t>
  </si>
  <si>
    <t>Liability</t>
  </si>
  <si>
    <t>Fidelity Bonds</t>
  </si>
  <si>
    <t>Other Insurance</t>
  </si>
  <si>
    <t>Total Insurance</t>
  </si>
  <si>
    <t>Software</t>
  </si>
  <si>
    <t>Land &amp; Buildings</t>
  </si>
  <si>
    <t>Meeting Rooms</t>
  </si>
  <si>
    <t>Storage Rooms</t>
  </si>
  <si>
    <t>Motor Vehicles</t>
  </si>
  <si>
    <t>Exhibits &amp; Displays</t>
  </si>
  <si>
    <t>Equipment, Supplies</t>
  </si>
  <si>
    <t>Other Rent/Lease</t>
  </si>
  <si>
    <t>Total Rent/Lease</t>
  </si>
  <si>
    <t>Land</t>
  </si>
  <si>
    <t>Equipment</t>
  </si>
  <si>
    <t>Other Capital Exp.</t>
  </si>
  <si>
    <t>Total Capital Outlay</t>
  </si>
  <si>
    <t>Principal/Notes</t>
  </si>
  <si>
    <t>Principal/Loans</t>
  </si>
  <si>
    <t>Mortgage Payments</t>
  </si>
  <si>
    <t>Interest Payments</t>
  </si>
  <si>
    <t>Trustee/Fiscal Agent</t>
  </si>
  <si>
    <t>Other Financing Fees</t>
  </si>
  <si>
    <t>Total Debt Service</t>
  </si>
  <si>
    <t>Sr Judges Expenses</t>
  </si>
  <si>
    <t>Prem,Ribbon,Trophy</t>
  </si>
  <si>
    <t>Other Sr Expenses</t>
  </si>
  <si>
    <t>Senior Fair Expenses</t>
  </si>
  <si>
    <t>Contest Judges</t>
  </si>
  <si>
    <t>Other Contest Exp.</t>
  </si>
  <si>
    <t>Contest Expenses</t>
  </si>
  <si>
    <t>Jr Judges Expenses</t>
  </si>
  <si>
    <t>Other Jr Expenses</t>
  </si>
  <si>
    <t>Junior Fair Expenses</t>
  </si>
  <si>
    <t>Other Judges</t>
  </si>
  <si>
    <t>Other Fair Expenses</t>
  </si>
  <si>
    <t>Check Write-offs</t>
  </si>
  <si>
    <t>Refunds</t>
  </si>
  <si>
    <t>Other Misc. Expenses</t>
  </si>
  <si>
    <t>Miscellaneous Exp.</t>
  </si>
  <si>
    <t>TOTAL CASH DISBURSEMENTS</t>
  </si>
  <si>
    <t>Excess Cash Receipts over Cash Disbursements</t>
  </si>
  <si>
    <t>[Name] Agricultural Society</t>
  </si>
  <si>
    <t>[County Name] County</t>
  </si>
  <si>
    <t>Statement of Receipts, Disbursements and</t>
  </si>
  <si>
    <t>Statement Of Receipts, Disbursements, And</t>
  </si>
  <si>
    <t xml:space="preserve">Change in Fund Balance (Regulatory Cash Basis) </t>
  </si>
  <si>
    <t xml:space="preserve">Change In Fund Balance (Regulatory Cash Basis) </t>
  </si>
  <si>
    <t>For the Year Ended November 30, 20CY</t>
  </si>
  <si>
    <t>For The Year Ended November 30, 20Cy</t>
  </si>
  <si>
    <t>Operating Receipts</t>
  </si>
  <si>
    <t>Taxes</t>
  </si>
  <si>
    <t>Admissions</t>
  </si>
  <si>
    <t xml:space="preserve">Privilege Fees </t>
  </si>
  <si>
    <t>Rentals</t>
  </si>
  <si>
    <t>Sustaining and Entry Fees</t>
  </si>
  <si>
    <t>Pari-mutuel Wagering Commission</t>
  </si>
  <si>
    <t>Other Operating Receipts</t>
  </si>
  <si>
    <t>Total Operating Receipts</t>
  </si>
  <si>
    <t>Operating Disbursements</t>
  </si>
  <si>
    <t>Wages and Benefits</t>
  </si>
  <si>
    <t>Utilities</t>
  </si>
  <si>
    <t>Professional Services</t>
  </si>
  <si>
    <t>Equipment and Grounds Maintenance</t>
  </si>
  <si>
    <t>Property and Rent Services</t>
  </si>
  <si>
    <t>Race Purse</t>
  </si>
  <si>
    <t>Senior Fair</t>
  </si>
  <si>
    <t>Junior Fair</t>
  </si>
  <si>
    <t>Capital Outlay</t>
  </si>
  <si>
    <t>Other Operating Disbursements</t>
  </si>
  <si>
    <t>Total Operating Disbursements</t>
  </si>
  <si>
    <t xml:space="preserve">Excess (Deficiency) of Operating Receipts </t>
  </si>
  <si>
    <t xml:space="preserve">  Over (Under) Operating Disbursements</t>
  </si>
  <si>
    <t>Non-Operating Receipts (Disbursements)</t>
  </si>
  <si>
    <t>Debt Proceeds</t>
  </si>
  <si>
    <t>Donations/Contributions</t>
  </si>
  <si>
    <t>Investment Income</t>
  </si>
  <si>
    <t>Mortgage Income</t>
  </si>
  <si>
    <t>Sale of Assets</t>
  </si>
  <si>
    <t>Debt Service</t>
  </si>
  <si>
    <t>Net Non-Operating Receipts (Disbursements)</t>
  </si>
  <si>
    <t>Excess (Deficiency) of Receipts Over (Under) Disbursements</t>
  </si>
  <si>
    <t>Cash Balance, Beginning of Year</t>
  </si>
  <si>
    <t>Cash Balance, End of Year</t>
  </si>
  <si>
    <t>Local Support</t>
  </si>
  <si>
    <t>Student Tickets</t>
  </si>
  <si>
    <t>Dividends</t>
  </si>
  <si>
    <t>Comparative Statement of Cash Receipts and Disbursements
For the Years Ending November 30, 20CY and 20PY</t>
  </si>
  <si>
    <t>To be Submitted</t>
  </si>
  <si>
    <t>Do not enter dollar amounts on this tab.  All amounts pull forward from the report master tab.</t>
  </si>
  <si>
    <t>The notes to the financial statements are an integral part of this statement.</t>
  </si>
  <si>
    <t>20CY</t>
  </si>
  <si>
    <t>20PY</t>
  </si>
  <si>
    <t>You can edit the heading</t>
  </si>
  <si>
    <t>BEGINNING CASH BALANCE</t>
  </si>
  <si>
    <t>ENDING CASH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</si>
</sst>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_);\(&quot;$&quot;#,##0\)"/>
    <numFmt numFmtId="7" formatCode="&quot;$&quot;#,##0.00_);\(&quot;$&quot;#,##0.00\)"/>
  </numFmts>
  <fonts count="17" x14ac:knownFonts="1">
    <font>
      <sz val="11"/>
      <color theme="1"/>
      <name val="Times New Roman"/>
      <family val="2"/>
    </font>
    <font>
      <sz val="10"/>
      <color rgb="FF000000"/>
      <name val="Times New Roman"/>
      <family val="1"/>
    </font>
    <font>
      <b/>
      <sz val="12"/>
      <color rgb="FF231F20"/>
      <name val="Times New Roman"/>
      <family val="1"/>
    </font>
    <font>
      <b/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231F20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sz val="11"/>
      <name val="Times New Roman"/>
      <family val="1"/>
    </font>
    <font>
      <sz val="11"/>
      <color rgb="FF231F20"/>
      <name val="Times New Roman"/>
      <family val="2"/>
    </font>
    <font>
      <b/>
      <i/>
      <sz val="11"/>
      <color rgb="FF231F2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1"/>
      <color rgb="FFFF0000"/>
      <name val="Times New Roman"/>
      <family val="1"/>
    </font>
    <font>
      <sz val="11"/>
      <color rgb="FFFF0000"/>
      <name val="Times New Roman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5" fontId="14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1" applyFont="1" applyFill="1" applyBorder="1" applyAlignment="1"/>
    <xf numFmtId="0" fontId="4" fillId="0" borderId="0" xfId="1" applyFont="1" applyFill="1" applyBorder="1" applyAlignment="1">
      <alignment horizontal="left"/>
    </xf>
    <xf numFmtId="0" fontId="8" fillId="0" borderId="0" xfId="1" applyFont="1" applyFill="1" applyBorder="1" applyAlignment="1">
      <alignment horizontal="left"/>
    </xf>
    <xf numFmtId="0" fontId="9" fillId="0" borderId="0" xfId="1" applyFont="1" applyFill="1" applyBorder="1" applyAlignment="1">
      <alignment horizontal="left"/>
    </xf>
    <xf numFmtId="0" fontId="10" fillId="0" borderId="1" xfId="1" applyFont="1" applyFill="1" applyBorder="1" applyAlignment="1">
      <alignment horizontal="center"/>
    </xf>
    <xf numFmtId="1" fontId="11" fillId="0" borderId="1" xfId="1" applyNumberFormat="1" applyFont="1" applyFill="1" applyBorder="1" applyAlignment="1">
      <alignment horizontal="center" shrinkToFit="1"/>
    </xf>
    <xf numFmtId="0" fontId="10" fillId="0" borderId="0" xfId="1" applyFont="1" applyFill="1" applyBorder="1" applyAlignment="1">
      <alignment horizontal="center"/>
    </xf>
    <xf numFmtId="1" fontId="11" fillId="0" borderId="0" xfId="1" applyNumberFormat="1" applyFont="1" applyFill="1" applyBorder="1" applyAlignment="1">
      <alignment horizontal="center" shrinkToFit="1"/>
    </xf>
    <xf numFmtId="0" fontId="5" fillId="0" borderId="0" xfId="1" applyFont="1" applyFill="1" applyBorder="1" applyAlignment="1">
      <alignment horizontal="left"/>
    </xf>
    <xf numFmtId="0" fontId="7" fillId="0" borderId="0" xfId="0" applyFont="1" applyBorder="1" applyAlignment="1" applyProtection="1">
      <alignment horizontal="centerContinuous" vertical="center"/>
      <protection locked="0"/>
    </xf>
    <xf numFmtId="0" fontId="10" fillId="0" borderId="0" xfId="0" applyFont="1" applyAlignment="1" applyProtection="1">
      <alignment horizontal="centerContinuous" vertical="center"/>
      <protection locked="0"/>
    </xf>
    <xf numFmtId="0" fontId="10" fillId="0" borderId="0" xfId="0" applyFont="1" applyAlignment="1" applyProtection="1"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5" fontId="10" fillId="0" borderId="0" xfId="2" applyFont="1" applyAlignment="1" applyProtection="1">
      <alignment vertical="center"/>
      <protection locked="0"/>
    </xf>
    <xf numFmtId="15" fontId="10" fillId="0" borderId="0" xfId="0" applyNumberFormat="1" applyFont="1" applyAlignment="1" applyProtection="1">
      <alignment vertical="center"/>
      <protection locked="0"/>
    </xf>
    <xf numFmtId="37" fontId="10" fillId="0" borderId="0" xfId="0" applyNumberFormat="1" applyFont="1" applyAlignment="1" applyProtection="1">
      <alignment vertical="center"/>
      <protection locked="0"/>
    </xf>
    <xf numFmtId="37" fontId="10" fillId="0" borderId="0" xfId="0" applyNumberFormat="1" applyFont="1" applyAlignment="1" applyProtection="1">
      <protection locked="0"/>
    </xf>
    <xf numFmtId="37" fontId="10" fillId="0" borderId="1" xfId="0" applyNumberFormat="1" applyFont="1" applyBorder="1" applyAlignment="1" applyProtection="1">
      <alignment vertical="center"/>
      <protection locked="0"/>
    </xf>
    <xf numFmtId="37" fontId="10" fillId="0" borderId="0" xfId="0" applyNumberFormat="1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7" fontId="10" fillId="0" borderId="0" xfId="0" applyNumberFormat="1" applyFont="1" applyAlignment="1" applyProtection="1">
      <alignment vertical="center"/>
      <protection locked="0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5" fontId="10" fillId="0" borderId="4" xfId="2" applyNumberFormat="1" applyFont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0" fontId="10" fillId="0" borderId="0" xfId="0" applyFont="1" applyFill="1" applyAlignment="1">
      <alignment vertical="center"/>
    </xf>
    <xf numFmtId="37" fontId="10" fillId="0" borderId="1" xfId="0" applyNumberFormat="1" applyFont="1" applyBorder="1" applyAlignment="1" applyProtection="1">
      <alignment vertical="center"/>
    </xf>
    <xf numFmtId="5" fontId="10" fillId="0" borderId="0" xfId="2" applyFont="1" applyAlignment="1" applyProtection="1">
      <alignment vertical="center"/>
    </xf>
    <xf numFmtId="37" fontId="10" fillId="0" borderId="0" xfId="2" applyNumberFormat="1" applyFont="1" applyAlignment="1" applyProtection="1">
      <alignment vertical="center"/>
    </xf>
    <xf numFmtId="37" fontId="10" fillId="0" borderId="2" xfId="0" applyNumberFormat="1" applyFont="1" applyBorder="1" applyAlignment="1" applyProtection="1">
      <alignment vertical="center"/>
      <protection locked="0"/>
    </xf>
    <xf numFmtId="0" fontId="15" fillId="0" borderId="0" xfId="0" applyFont="1" applyAlignment="1" applyProtection="1">
      <protection locked="0"/>
    </xf>
    <xf numFmtId="0" fontId="15" fillId="0" borderId="0" xfId="0" applyFont="1"/>
    <xf numFmtId="0" fontId="16" fillId="0" borderId="0" xfId="0" applyFont="1"/>
    <xf numFmtId="0" fontId="15" fillId="0" borderId="0" xfId="1" applyFont="1" applyFill="1" applyBorder="1" applyAlignment="1">
      <alignment horizontal="left"/>
    </xf>
    <xf numFmtId="37" fontId="10" fillId="0" borderId="0" xfId="0" applyNumberFormat="1" applyFont="1" applyAlignment="1" applyProtection="1">
      <alignment vertical="center"/>
    </xf>
    <xf numFmtId="5" fontId="10" fillId="0" borderId="4" xfId="2" applyNumberFormat="1" applyFont="1" applyBorder="1" applyAlignment="1" applyProtection="1">
      <alignment vertical="center"/>
    </xf>
    <xf numFmtId="0" fontId="10" fillId="0" borderId="0" xfId="1" applyFont="1" applyFill="1" applyBorder="1" applyAlignment="1" applyProtection="1">
      <alignment horizontal="left"/>
    </xf>
    <xf numFmtId="0" fontId="7" fillId="0" borderId="0" xfId="1" applyFont="1" applyFill="1" applyBorder="1" applyAlignment="1" applyProtection="1">
      <alignment horizontal="left" indent="2"/>
    </xf>
    <xf numFmtId="0" fontId="7" fillId="0" borderId="0" xfId="1" applyFont="1" applyFill="1" applyBorder="1" applyAlignment="1" applyProtection="1">
      <alignment horizontal="left"/>
    </xf>
    <xf numFmtId="0" fontId="6" fillId="0" borderId="0" xfId="1" applyFont="1" applyFill="1" applyBorder="1" applyAlignment="1" applyProtection="1"/>
    <xf numFmtId="0" fontId="10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left"/>
    </xf>
    <xf numFmtId="0" fontId="5" fillId="0" borderId="0" xfId="1" applyFont="1" applyFill="1" applyBorder="1" applyAlignment="1" applyProtection="1">
      <alignment horizontal="left" indent="2"/>
    </xf>
    <xf numFmtId="0" fontId="5" fillId="0" borderId="0" xfId="1" applyFont="1" applyFill="1" applyBorder="1" applyAlignment="1" applyProtection="1">
      <alignment horizontal="left"/>
    </xf>
    <xf numFmtId="0" fontId="4" fillId="0" borderId="0" xfId="1" applyFont="1" applyFill="1" applyBorder="1" applyAlignment="1" applyProtection="1">
      <alignment horizontal="left"/>
      <protection locked="0"/>
    </xf>
    <xf numFmtId="0" fontId="5" fillId="0" borderId="0" xfId="1" applyFont="1" applyFill="1" applyBorder="1" applyAlignment="1" applyProtection="1">
      <alignment horizontal="center" wrapText="1"/>
      <protection locked="0"/>
    </xf>
    <xf numFmtId="0" fontId="7" fillId="0" borderId="0" xfId="1" applyFont="1" applyFill="1" applyBorder="1" applyAlignment="1" applyProtection="1">
      <alignment horizontal="center"/>
      <protection locked="0"/>
    </xf>
    <xf numFmtId="0" fontId="8" fillId="0" borderId="0" xfId="1" applyFont="1" applyFill="1" applyBorder="1" applyAlignment="1" applyProtection="1">
      <alignment horizontal="left"/>
      <protection locked="0"/>
    </xf>
    <xf numFmtId="0" fontId="9" fillId="0" borderId="0" xfId="1" applyFont="1" applyFill="1" applyBorder="1" applyAlignment="1" applyProtection="1">
      <alignment horizontal="left"/>
      <protection locked="0"/>
    </xf>
    <xf numFmtId="0" fontId="6" fillId="0" borderId="0" xfId="1" applyFont="1" applyFill="1" applyBorder="1" applyAlignment="1" applyProtection="1">
      <alignment horizontal="center"/>
      <protection locked="0"/>
    </xf>
    <xf numFmtId="1" fontId="6" fillId="0" borderId="0" xfId="1" applyNumberFormat="1" applyFont="1" applyFill="1" applyBorder="1" applyAlignment="1" applyProtection="1">
      <alignment horizontal="center" shrinkToFit="1"/>
      <protection locked="0"/>
    </xf>
    <xf numFmtId="37" fontId="10" fillId="0" borderId="0" xfId="1" applyNumberFormat="1" applyFont="1" applyFill="1" applyBorder="1" applyAlignment="1" applyProtection="1">
      <protection locked="0"/>
    </xf>
    <xf numFmtId="37" fontId="7" fillId="0" borderId="2" xfId="1" applyNumberFormat="1" applyFont="1" applyFill="1" applyBorder="1" applyAlignment="1" applyProtection="1">
      <protection locked="0"/>
    </xf>
    <xf numFmtId="37" fontId="4" fillId="0" borderId="0" xfId="1" applyNumberFormat="1" applyFont="1" applyFill="1" applyBorder="1" applyAlignment="1" applyProtection="1">
      <protection locked="0"/>
    </xf>
    <xf numFmtId="37" fontId="7" fillId="0" borderId="3" xfId="1" applyNumberFormat="1" applyFont="1" applyFill="1" applyBorder="1" applyAlignment="1" applyProtection="1">
      <protection locked="0"/>
    </xf>
    <xf numFmtId="37" fontId="5" fillId="0" borderId="0" xfId="1" applyNumberFormat="1" applyFont="1" applyFill="1" applyBorder="1" applyAlignment="1" applyProtection="1">
      <alignment wrapText="1"/>
      <protection locked="0"/>
    </xf>
    <xf numFmtId="37" fontId="7" fillId="0" borderId="0" xfId="1" applyNumberFormat="1" applyFont="1" applyFill="1" applyBorder="1" applyAlignment="1" applyProtection="1">
      <protection locked="0"/>
    </xf>
    <xf numFmtId="37" fontId="6" fillId="0" borderId="0" xfId="1" applyNumberFormat="1" applyFont="1" applyFill="1" applyBorder="1" applyAlignment="1" applyProtection="1">
      <protection locked="0"/>
    </xf>
    <xf numFmtId="37" fontId="6" fillId="0" borderId="0" xfId="1" applyNumberFormat="1" applyFont="1" applyFill="1" applyBorder="1" applyAlignment="1" applyProtection="1">
      <alignment shrinkToFit="1"/>
      <protection locked="0"/>
    </xf>
    <xf numFmtId="37" fontId="4" fillId="0" borderId="0" xfId="1" applyNumberFormat="1" applyFont="1" applyFill="1" applyBorder="1" applyAlignment="1" applyProtection="1">
      <alignment horizontal="left"/>
      <protection locked="0"/>
    </xf>
    <xf numFmtId="37" fontId="5" fillId="0" borderId="3" xfId="1" applyNumberFormat="1" applyFont="1" applyFill="1" applyBorder="1" applyAlignment="1" applyProtection="1">
      <protection locked="0"/>
    </xf>
    <xf numFmtId="37" fontId="5" fillId="0" borderId="0" xfId="1" applyNumberFormat="1" applyFont="1" applyFill="1" applyBorder="1" applyAlignment="1" applyProtection="1">
      <protection locked="0"/>
    </xf>
    <xf numFmtId="37" fontId="4" fillId="0" borderId="1" xfId="1" applyNumberFormat="1" applyFont="1" applyFill="1" applyBorder="1" applyAlignment="1" applyProtection="1">
      <protection locked="0"/>
    </xf>
    <xf numFmtId="37" fontId="7" fillId="0" borderId="1" xfId="1" applyNumberFormat="1" applyFont="1" applyFill="1" applyBorder="1" applyAlignment="1" applyProtection="1">
      <protection locked="0"/>
    </xf>
    <xf numFmtId="37" fontId="5" fillId="0" borderId="4" xfId="1" applyNumberFormat="1" applyFont="1" applyFill="1" applyBorder="1" applyAlignment="1" applyProtection="1"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3">
    <cellStyle name="Currency0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54"/>
  <sheetViews>
    <sheetView tabSelected="1" workbookViewId="0">
      <selection sqref="A1:D1"/>
    </sheetView>
  </sheetViews>
  <sheetFormatPr defaultRowHeight="13.8" x14ac:dyDescent="0.25"/>
  <cols>
    <col min="1" max="1" width="51.88671875" bestFit="1" customWidth="1"/>
    <col min="2" max="2" width="14.5546875" customWidth="1"/>
    <col min="3" max="4" width="0" hidden="1" customWidth="1"/>
  </cols>
  <sheetData>
    <row r="1" spans="1:6" ht="15.6" x14ac:dyDescent="0.25">
      <c r="A1" s="73" t="s">
        <v>196</v>
      </c>
      <c r="B1" s="73" t="s">
        <v>196</v>
      </c>
      <c r="C1" s="73" t="s">
        <v>196</v>
      </c>
      <c r="D1" s="73" t="s">
        <v>196</v>
      </c>
      <c r="F1" s="34" t="s">
        <v>242</v>
      </c>
    </row>
    <row r="2" spans="1:6" x14ac:dyDescent="0.25">
      <c r="A2" s="74" t="s">
        <v>197</v>
      </c>
      <c r="B2" s="74" t="s">
        <v>197</v>
      </c>
      <c r="C2" s="74" t="s">
        <v>197</v>
      </c>
      <c r="D2" s="74" t="s">
        <v>197</v>
      </c>
    </row>
    <row r="3" spans="1:6" x14ac:dyDescent="0.25">
      <c r="A3" s="74" t="s">
        <v>198</v>
      </c>
      <c r="B3" s="74" t="s">
        <v>199</v>
      </c>
      <c r="C3" s="74" t="s">
        <v>199</v>
      </c>
      <c r="D3" s="74" t="s">
        <v>199</v>
      </c>
    </row>
    <row r="4" spans="1:6" x14ac:dyDescent="0.25">
      <c r="A4" s="74" t="s">
        <v>200</v>
      </c>
      <c r="B4" s="74" t="s">
        <v>201</v>
      </c>
      <c r="C4" s="74" t="s">
        <v>201</v>
      </c>
      <c r="D4" s="74" t="s">
        <v>201</v>
      </c>
    </row>
    <row r="5" spans="1:6" x14ac:dyDescent="0.25">
      <c r="A5" s="74" t="s">
        <v>202</v>
      </c>
      <c r="B5" s="74" t="s">
        <v>203</v>
      </c>
      <c r="C5" s="74" t="s">
        <v>203</v>
      </c>
      <c r="D5" s="74" t="s">
        <v>203</v>
      </c>
      <c r="F5" s="36" t="s">
        <v>247</v>
      </c>
    </row>
    <row r="6" spans="1:6" ht="8.4" customHeight="1" thickBot="1" x14ac:dyDescent="0.3">
      <c r="A6" s="72"/>
      <c r="B6" s="72"/>
      <c r="C6" s="72"/>
      <c r="D6" s="72"/>
    </row>
    <row r="7" spans="1:6" ht="14.4" thickTop="1" x14ac:dyDescent="0.25">
      <c r="A7" s="10"/>
      <c r="B7" s="11"/>
      <c r="C7" s="12"/>
      <c r="D7" s="11"/>
    </row>
    <row r="8" spans="1:6" x14ac:dyDescent="0.25">
      <c r="A8" s="13" t="s">
        <v>204</v>
      </c>
      <c r="B8" s="14"/>
      <c r="C8" s="12"/>
      <c r="D8" s="14"/>
    </row>
    <row r="9" spans="1:6" x14ac:dyDescent="0.25">
      <c r="A9" s="27" t="s">
        <v>205</v>
      </c>
      <c r="B9" s="31">
        <f>ROUND(SUM(SUMIFS('Report Master'!E:E,'Report Master'!A:A,{1100})),0)</f>
        <v>0</v>
      </c>
      <c r="C9" s="12"/>
      <c r="D9" s="14"/>
      <c r="F9" s="35" t="s">
        <v>243</v>
      </c>
    </row>
    <row r="10" spans="1:6" x14ac:dyDescent="0.25">
      <c r="A10" s="14" t="s">
        <v>206</v>
      </c>
      <c r="B10" s="32">
        <f>ROUND(SUM(SUMIFS('Report Master'!E:E,'Report Master'!A:A,{1200})),0)</f>
        <v>0</v>
      </c>
      <c r="C10" s="12"/>
      <c r="D10" s="15">
        <v>0</v>
      </c>
      <c r="F10" s="35" t="s">
        <v>243</v>
      </c>
    </row>
    <row r="11" spans="1:6" x14ac:dyDescent="0.25">
      <c r="A11" s="16" t="s">
        <v>207</v>
      </c>
      <c r="B11" s="32">
        <f>ROUND(SUM(SUMIFS('Report Master'!E:E,'Report Master'!A:A,{1300})),0)</f>
        <v>0</v>
      </c>
      <c r="C11" s="18"/>
      <c r="D11" s="17">
        <v>0</v>
      </c>
      <c r="F11" s="35" t="s">
        <v>243</v>
      </c>
    </row>
    <row r="12" spans="1:6" x14ac:dyDescent="0.25">
      <c r="A12" s="14" t="s">
        <v>208</v>
      </c>
      <c r="B12" s="32">
        <f>ROUND(SUM(SUMIFS('Report Master'!E:E,'Report Master'!A:A,{1900})),0)</f>
        <v>0</v>
      </c>
      <c r="C12" s="18"/>
      <c r="D12" s="17">
        <v>0</v>
      </c>
      <c r="F12" s="35" t="s">
        <v>243</v>
      </c>
    </row>
    <row r="13" spans="1:6" x14ac:dyDescent="0.25">
      <c r="A13" s="14" t="s">
        <v>209</v>
      </c>
      <c r="B13" s="32">
        <f>ROUND(SUM(SUMIFS('Report Master'!E:E,'Report Master'!A:A,{1510,1540})),0)</f>
        <v>0</v>
      </c>
      <c r="C13" s="18"/>
      <c r="D13" s="17">
        <v>0</v>
      </c>
      <c r="F13" s="35" t="s">
        <v>243</v>
      </c>
    </row>
    <row r="14" spans="1:6" x14ac:dyDescent="0.25">
      <c r="A14" s="14" t="s">
        <v>210</v>
      </c>
      <c r="B14" s="32">
        <f>ROUND(SUM(SUMIFS('Report Master'!E:E,'Report Master'!A:A,{1520})),0)</f>
        <v>0</v>
      </c>
      <c r="C14" s="18"/>
      <c r="D14" s="17">
        <v>0</v>
      </c>
      <c r="F14" s="35" t="s">
        <v>243</v>
      </c>
    </row>
    <row r="15" spans="1:6" x14ac:dyDescent="0.25">
      <c r="A15" s="14" t="s">
        <v>211</v>
      </c>
      <c r="B15" s="32">
        <f>ROUND(SUM(SUMIFS('Report Master'!E:E,'Report Master'!A:A,{1400,1530,1550,1590,1600,1700,1800})),0)</f>
        <v>0</v>
      </c>
      <c r="C15" s="18"/>
      <c r="D15" s="19">
        <v>0</v>
      </c>
      <c r="F15" s="35" t="s">
        <v>243</v>
      </c>
    </row>
    <row r="16" spans="1:6" x14ac:dyDescent="0.25">
      <c r="A16" s="14"/>
      <c r="B16" s="33"/>
      <c r="C16" s="18"/>
      <c r="D16" s="20"/>
    </row>
    <row r="17" spans="1:6" x14ac:dyDescent="0.25">
      <c r="A17" s="21" t="s">
        <v>212</v>
      </c>
      <c r="B17" s="30">
        <f>SUM(B9:B15)</f>
        <v>0</v>
      </c>
      <c r="C17" s="18"/>
      <c r="D17" s="19">
        <f>SUM(D10:D15)</f>
        <v>0</v>
      </c>
    </row>
    <row r="18" spans="1:6" x14ac:dyDescent="0.25">
      <c r="A18" s="14"/>
      <c r="B18" s="17"/>
      <c r="C18" s="18"/>
      <c r="D18" s="17"/>
    </row>
    <row r="19" spans="1:6" x14ac:dyDescent="0.25">
      <c r="A19" s="13" t="s">
        <v>213</v>
      </c>
      <c r="B19" s="17"/>
      <c r="C19" s="18"/>
      <c r="D19" s="17"/>
    </row>
    <row r="20" spans="1:6" x14ac:dyDescent="0.25">
      <c r="A20" s="14" t="s">
        <v>214</v>
      </c>
      <c r="B20" s="32">
        <f>ROUND(SUM(SUMIFS('Report Master'!E:E,'Report Master'!A:A,{4000,5000})),0)</f>
        <v>0</v>
      </c>
      <c r="C20" s="18"/>
      <c r="D20" s="17">
        <v>0</v>
      </c>
      <c r="F20" s="35" t="s">
        <v>243</v>
      </c>
    </row>
    <row r="21" spans="1:6" x14ac:dyDescent="0.25">
      <c r="A21" s="14" t="s">
        <v>215</v>
      </c>
      <c r="B21" s="32">
        <f>ROUND(SUM(SUMIFS('Report Master'!E:E,'Report Master'!A:A,{7100})),0)</f>
        <v>0</v>
      </c>
      <c r="C21" s="18"/>
      <c r="D21" s="17">
        <v>0</v>
      </c>
      <c r="F21" s="35" t="s">
        <v>243</v>
      </c>
    </row>
    <row r="22" spans="1:6" x14ac:dyDescent="0.25">
      <c r="A22" s="14" t="s">
        <v>216</v>
      </c>
      <c r="B22" s="32">
        <f>ROUND(SUM(SUMIFS('Report Master'!E:E,'Report Master'!A:A,{7300,7500,7700})),0)</f>
        <v>0</v>
      </c>
      <c r="C22" s="18"/>
      <c r="D22" s="17">
        <v>0</v>
      </c>
      <c r="F22" s="35" t="s">
        <v>243</v>
      </c>
    </row>
    <row r="23" spans="1:6" x14ac:dyDescent="0.25">
      <c r="A23" s="14" t="s">
        <v>217</v>
      </c>
      <c r="B23" s="32">
        <f>ROUND(SUM(SUMIFS('Report Master'!E:E,'Report Master'!A:A,{6400,7600})),0)</f>
        <v>0</v>
      </c>
      <c r="C23" s="18"/>
      <c r="D23" s="17">
        <v>0</v>
      </c>
      <c r="F23" s="35" t="s">
        <v>243</v>
      </c>
    </row>
    <row r="24" spans="1:6" x14ac:dyDescent="0.25">
      <c r="A24" s="28" t="s">
        <v>218</v>
      </c>
      <c r="B24" s="32">
        <f>ROUND(SUM(SUMIFS('Report Master'!E:E,'Report Master'!A:A,{7400,7800})),0)</f>
        <v>0</v>
      </c>
      <c r="C24" s="18"/>
      <c r="D24" s="17"/>
      <c r="F24" s="35" t="s">
        <v>243</v>
      </c>
    </row>
    <row r="25" spans="1:6" x14ac:dyDescent="0.25">
      <c r="A25" s="14" t="s">
        <v>219</v>
      </c>
      <c r="B25" s="32">
        <f>ROUND(SUM(SUMIFS('Report Master'!E:E,'Report Master'!A:A,{7220})),0)</f>
        <v>0</v>
      </c>
      <c r="C25" s="18"/>
      <c r="D25" s="17">
        <v>0</v>
      </c>
      <c r="F25" s="35" t="s">
        <v>243</v>
      </c>
    </row>
    <row r="26" spans="1:6" x14ac:dyDescent="0.25">
      <c r="A26" s="14" t="s">
        <v>220</v>
      </c>
      <c r="B26" s="32">
        <f>ROUND(SUM(SUMIFS('Report Master'!E:E,'Report Master'!A:A,{9100})),0)</f>
        <v>0</v>
      </c>
      <c r="C26" s="18"/>
      <c r="D26" s="17">
        <v>0</v>
      </c>
      <c r="F26" s="35" t="s">
        <v>243</v>
      </c>
    </row>
    <row r="27" spans="1:6" x14ac:dyDescent="0.25">
      <c r="A27" s="14" t="s">
        <v>221</v>
      </c>
      <c r="B27" s="32">
        <f>ROUND(SUM(SUMIFS('Report Master'!E:E,'Report Master'!A:A,{9300})),0)</f>
        <v>0</v>
      </c>
      <c r="C27" s="18"/>
      <c r="D27" s="17">
        <v>0</v>
      </c>
      <c r="F27" s="35" t="s">
        <v>243</v>
      </c>
    </row>
    <row r="28" spans="1:6" x14ac:dyDescent="0.25">
      <c r="A28" s="22" t="s">
        <v>222</v>
      </c>
      <c r="B28" s="32">
        <f>ROUND(SUM(SUMIFS('Report Master'!E:E,'Report Master'!A:A,{7900})),0)</f>
        <v>0</v>
      </c>
      <c r="C28" s="18"/>
      <c r="D28" s="17">
        <v>0</v>
      </c>
      <c r="F28" s="35" t="s">
        <v>243</v>
      </c>
    </row>
    <row r="29" spans="1:6" x14ac:dyDescent="0.25">
      <c r="A29" s="14" t="s">
        <v>223</v>
      </c>
      <c r="B29" s="32">
        <f>ROUND(SUM(SUMIFS('Report Master'!E:E,'Report Master'!A:A,{6100,6200,6300,7210,7230,7240,7250,7260,7290,9200,9400,9700})),0)</f>
        <v>0</v>
      </c>
      <c r="C29" s="18"/>
      <c r="D29" s="19">
        <v>0</v>
      </c>
      <c r="F29" s="35" t="s">
        <v>243</v>
      </c>
    </row>
    <row r="30" spans="1:6" x14ac:dyDescent="0.25">
      <c r="A30" s="14"/>
      <c r="B30" s="33"/>
      <c r="C30" s="18"/>
      <c r="D30" s="20"/>
    </row>
    <row r="31" spans="1:6" x14ac:dyDescent="0.25">
      <c r="A31" s="21" t="s">
        <v>224</v>
      </c>
      <c r="B31" s="30">
        <f>SUM(B20:B29)</f>
        <v>0</v>
      </c>
      <c r="C31" s="18"/>
      <c r="D31" s="19">
        <f>SUM(D20:D29)</f>
        <v>0</v>
      </c>
    </row>
    <row r="32" spans="1:6" x14ac:dyDescent="0.25">
      <c r="A32" s="22"/>
      <c r="B32" s="20"/>
      <c r="C32" s="18"/>
      <c r="D32" s="20"/>
    </row>
    <row r="33" spans="1:6" x14ac:dyDescent="0.25">
      <c r="A33" s="21" t="s">
        <v>225</v>
      </c>
      <c r="B33" s="17"/>
      <c r="C33" s="18"/>
      <c r="D33" s="17"/>
    </row>
    <row r="34" spans="1:6" x14ac:dyDescent="0.25">
      <c r="A34" s="21" t="s">
        <v>226</v>
      </c>
      <c r="B34" s="30">
        <f>B17-B31</f>
        <v>0</v>
      </c>
      <c r="C34" s="18"/>
      <c r="D34" s="19">
        <f>D17-D31</f>
        <v>0</v>
      </c>
    </row>
    <row r="35" spans="1:6" x14ac:dyDescent="0.25">
      <c r="A35" s="14"/>
      <c r="B35" s="20"/>
      <c r="C35" s="18"/>
      <c r="D35" s="20"/>
    </row>
    <row r="36" spans="1:6" x14ac:dyDescent="0.25">
      <c r="A36" s="13" t="s">
        <v>227</v>
      </c>
      <c r="B36" s="17"/>
      <c r="C36" s="18"/>
      <c r="D36" s="17"/>
    </row>
    <row r="37" spans="1:6" x14ac:dyDescent="0.25">
      <c r="A37" s="28" t="s">
        <v>63</v>
      </c>
      <c r="B37" s="32">
        <f>ROUND(SUM(SUMIFS('Report Master'!E:E,'Report Master'!A:A,{2100})),0)</f>
        <v>0</v>
      </c>
      <c r="C37" s="18"/>
      <c r="D37" s="17">
        <v>0</v>
      </c>
      <c r="F37" s="35" t="s">
        <v>243</v>
      </c>
    </row>
    <row r="38" spans="1:6" x14ac:dyDescent="0.25">
      <c r="A38" s="28" t="s">
        <v>238</v>
      </c>
      <c r="B38" s="32">
        <f>ROUND(SUM(SUMIFS('Report Master'!E:E,'Report Master'!A:A,{2200})),0)</f>
        <v>0</v>
      </c>
      <c r="C38" s="18"/>
      <c r="D38" s="17">
        <v>0</v>
      </c>
      <c r="F38" s="35" t="s">
        <v>243</v>
      </c>
    </row>
    <row r="39" spans="1:6" x14ac:dyDescent="0.25">
      <c r="A39" s="28" t="s">
        <v>228</v>
      </c>
      <c r="B39" s="32">
        <f>ROUND(SUM(SUMIFS('Report Master'!E:E,'Report Master'!A:A,{3300})),0)</f>
        <v>0</v>
      </c>
      <c r="C39" s="18"/>
      <c r="D39" s="17">
        <v>0</v>
      </c>
      <c r="F39" s="35" t="s">
        <v>243</v>
      </c>
    </row>
    <row r="40" spans="1:6" x14ac:dyDescent="0.25">
      <c r="A40" s="28" t="s">
        <v>229</v>
      </c>
      <c r="B40" s="32">
        <f>ROUND(SUM(SUMIFS('Report Master'!E:E,'Report Master'!A:A,{3100,3200})),0)</f>
        <v>0</v>
      </c>
      <c r="C40" s="18"/>
      <c r="D40" s="17">
        <v>0</v>
      </c>
      <c r="F40" s="35" t="s">
        <v>243</v>
      </c>
    </row>
    <row r="41" spans="1:6" x14ac:dyDescent="0.25">
      <c r="A41" s="29" t="s">
        <v>230</v>
      </c>
      <c r="B41" s="32">
        <f>ROUND(SUM(SUMIFS('Report Master'!E:E,'Report Master'!A:A,{3600,3700})),0)</f>
        <v>0</v>
      </c>
      <c r="C41" s="18"/>
      <c r="D41" s="17">
        <v>0</v>
      </c>
      <c r="F41" s="35" t="s">
        <v>243</v>
      </c>
    </row>
    <row r="42" spans="1:6" x14ac:dyDescent="0.25">
      <c r="A42" s="29" t="s">
        <v>231</v>
      </c>
      <c r="B42" s="32">
        <f>ROUND(SUM(SUMIFS('Report Master'!E:E,'Report Master'!A:A,{3800})),0)</f>
        <v>0</v>
      </c>
      <c r="C42" s="18"/>
      <c r="D42" s="17"/>
      <c r="F42" s="35" t="s">
        <v>243</v>
      </c>
    </row>
    <row r="43" spans="1:6" x14ac:dyDescent="0.25">
      <c r="A43" s="29" t="s">
        <v>232</v>
      </c>
      <c r="B43" s="32">
        <f>ROUND(SUM(SUMIFS('Report Master'!E:E,'Report Master'!A:A,{3900})),0)</f>
        <v>0</v>
      </c>
      <c r="C43" s="18"/>
      <c r="D43" s="17"/>
      <c r="F43" s="35" t="s">
        <v>243</v>
      </c>
    </row>
    <row r="44" spans="1:6" x14ac:dyDescent="0.25">
      <c r="A44" s="29" t="s">
        <v>233</v>
      </c>
      <c r="B44" s="32">
        <f>-ROUND(SUM(SUMIFS('Report Master'!E:E,'Report Master'!A:A,{8000})),0)</f>
        <v>0</v>
      </c>
      <c r="C44" s="18"/>
      <c r="D44" s="19">
        <v>0</v>
      </c>
      <c r="F44" s="35" t="s">
        <v>243</v>
      </c>
    </row>
    <row r="45" spans="1:6" x14ac:dyDescent="0.25">
      <c r="A45" s="23"/>
      <c r="B45" s="33"/>
      <c r="C45" s="18"/>
      <c r="D45" s="20"/>
    </row>
    <row r="46" spans="1:6" x14ac:dyDescent="0.25">
      <c r="A46" s="24" t="s">
        <v>234</v>
      </c>
      <c r="B46" s="30">
        <f>SUM(B37:B44)</f>
        <v>0</v>
      </c>
      <c r="C46" s="18"/>
      <c r="D46" s="19">
        <f>SUM(D37:D44)</f>
        <v>0</v>
      </c>
    </row>
    <row r="47" spans="1:6" x14ac:dyDescent="0.25">
      <c r="A47" s="14"/>
      <c r="B47" s="20"/>
      <c r="C47" s="18"/>
      <c r="D47" s="20"/>
    </row>
    <row r="48" spans="1:6" x14ac:dyDescent="0.25">
      <c r="A48" s="21" t="s">
        <v>235</v>
      </c>
      <c r="B48" s="38">
        <f>B34+B46</f>
        <v>0</v>
      </c>
      <c r="C48" s="18"/>
      <c r="D48" s="17">
        <f>D34+D46</f>
        <v>0</v>
      </c>
    </row>
    <row r="49" spans="1:6" x14ac:dyDescent="0.25">
      <c r="A49" s="14"/>
      <c r="B49" s="17"/>
      <c r="C49" s="18"/>
      <c r="D49" s="17"/>
    </row>
    <row r="50" spans="1:6" x14ac:dyDescent="0.25">
      <c r="A50" s="23" t="s">
        <v>236</v>
      </c>
      <c r="B50" s="30">
        <f>ROUND('Report Master'!E268,0)</f>
        <v>0</v>
      </c>
      <c r="C50" s="18"/>
      <c r="D50" s="19">
        <v>0</v>
      </c>
      <c r="F50" s="35" t="s">
        <v>243</v>
      </c>
    </row>
    <row r="51" spans="1:6" x14ac:dyDescent="0.25">
      <c r="A51" s="14"/>
      <c r="B51" s="14"/>
      <c r="C51" s="12"/>
      <c r="D51" s="14"/>
    </row>
    <row r="52" spans="1:6" ht="14.4" thickBot="1" x14ac:dyDescent="0.3">
      <c r="A52" s="25" t="s">
        <v>237</v>
      </c>
      <c r="B52" s="39">
        <f>SUM(B48:B50)</f>
        <v>0</v>
      </c>
      <c r="C52" s="12"/>
      <c r="D52" s="26">
        <f>SUM(D48:D50)</f>
        <v>0</v>
      </c>
    </row>
    <row r="53" spans="1:6" ht="14.4" thickTop="1" x14ac:dyDescent="0.25"/>
    <row r="54" spans="1:6" x14ac:dyDescent="0.25">
      <c r="A54" s="71" t="s">
        <v>244</v>
      </c>
      <c r="B54" s="71"/>
      <c r="C54" s="71"/>
      <c r="D54" s="71"/>
    </row>
  </sheetData>
  <sheetProtection sheet="1" objects="1" scenarios="1" formatCells="0" formatColumns="0" formatRows="0"/>
  <mergeCells count="7">
    <mergeCell ref="A54:D54"/>
    <mergeCell ref="A6:D6"/>
    <mergeCell ref="A1:D1"/>
    <mergeCell ref="A2:D2"/>
    <mergeCell ref="A3:D3"/>
    <mergeCell ref="A4:D4"/>
    <mergeCell ref="A5:D5"/>
  </mergeCells>
  <printOptions horizontalCentered="1"/>
  <pageMargins left="0.7" right="0.7" top="0.75" bottom="0.75" header="0.3" footer="0.3"/>
  <pageSetup scale="89" fitToWidth="0" orientation="portrait" horizontalDpi="1200" verticalDpi="1200" r:id="rId1"/>
  <ignoredErrors>
    <ignoredError sqref="B52 B4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2"/>
  <sheetViews>
    <sheetView zoomScaleNormal="100" workbookViewId="0">
      <pane ySplit="4" topLeftCell="A5" activePane="bottomLeft" state="frozen"/>
      <selection pane="bottomLeft" activeCell="A5" sqref="A5"/>
    </sheetView>
  </sheetViews>
  <sheetFormatPr defaultColWidth="8.88671875" defaultRowHeight="13.8" x14ac:dyDescent="0.25"/>
  <cols>
    <col min="1" max="1" width="9.5546875" style="2" customWidth="1"/>
    <col min="2" max="2" width="32.6640625" style="2" customWidth="1"/>
    <col min="3" max="3" width="11.33203125" style="2" customWidth="1"/>
    <col min="4" max="4" width="13.44140625" style="2" customWidth="1"/>
    <col min="5" max="5" width="13.6640625" style="2" customWidth="1"/>
    <col min="6" max="6" width="12.6640625" style="2" customWidth="1"/>
    <col min="7" max="7" width="1.109375" style="2" customWidth="1"/>
    <col min="8" max="8" width="8" style="2" customWidth="1"/>
    <col min="9" max="16384" width="8.88671875" style="2"/>
  </cols>
  <sheetData>
    <row r="1" spans="1:10" ht="33.6" customHeight="1" x14ac:dyDescent="0.25">
      <c r="A1" s="75" t="s">
        <v>241</v>
      </c>
      <c r="B1" s="76"/>
      <c r="C1" s="76"/>
      <c r="D1" s="76"/>
      <c r="E1" s="76"/>
      <c r="F1" s="76"/>
      <c r="G1" s="1"/>
      <c r="H1" s="1"/>
      <c r="J1" s="37" t="s">
        <v>247</v>
      </c>
    </row>
    <row r="2" spans="1:10" ht="27.6" x14ac:dyDescent="0.25">
      <c r="A2" s="50"/>
      <c r="B2" s="50"/>
      <c r="C2" s="51" t="s">
        <v>0</v>
      </c>
      <c r="D2" s="51" t="s">
        <v>1</v>
      </c>
      <c r="E2" s="52" t="s">
        <v>2</v>
      </c>
      <c r="F2" s="52" t="s">
        <v>2</v>
      </c>
    </row>
    <row r="3" spans="1:10" ht="14.4" x14ac:dyDescent="0.3">
      <c r="A3" s="53"/>
      <c r="B3" s="54"/>
      <c r="C3" s="55" t="s">
        <v>3</v>
      </c>
      <c r="D3" s="55" t="s">
        <v>4</v>
      </c>
      <c r="E3" s="56" t="s">
        <v>245</v>
      </c>
      <c r="F3" s="56" t="s">
        <v>246</v>
      </c>
    </row>
    <row r="4" spans="1:10" ht="4.2" customHeight="1" x14ac:dyDescent="0.25">
      <c r="A4" s="4"/>
      <c r="B4" s="4"/>
      <c r="C4" s="5"/>
      <c r="D4" s="5"/>
      <c r="E4" s="6"/>
      <c r="F4" s="6"/>
    </row>
    <row r="5" spans="1:10" ht="14.4" x14ac:dyDescent="0.3">
      <c r="A5" s="3" t="s">
        <v>5</v>
      </c>
      <c r="B5" s="4"/>
      <c r="C5" s="7"/>
      <c r="D5" s="7"/>
      <c r="E5" s="8"/>
      <c r="F5" s="8"/>
    </row>
    <row r="6" spans="1:10" x14ac:dyDescent="0.25">
      <c r="A6" s="40">
        <v>1110</v>
      </c>
      <c r="B6" s="40" t="s">
        <v>6</v>
      </c>
      <c r="C6" s="57"/>
      <c r="D6" s="57">
        <v>0</v>
      </c>
      <c r="E6" s="57">
        <f>C6+D6</f>
        <v>0</v>
      </c>
      <c r="F6" s="57"/>
    </row>
    <row r="7" spans="1:10" x14ac:dyDescent="0.25">
      <c r="A7" s="40">
        <v>1190</v>
      </c>
      <c r="B7" s="40" t="s">
        <v>7</v>
      </c>
      <c r="C7" s="57"/>
      <c r="D7" s="57">
        <v>0</v>
      </c>
      <c r="E7" s="57">
        <f>C7+D7</f>
        <v>0</v>
      </c>
      <c r="F7" s="57"/>
    </row>
    <row r="8" spans="1:10" s="9" customFormat="1" x14ac:dyDescent="0.25">
      <c r="A8" s="41">
        <v>1100</v>
      </c>
      <c r="B8" s="41" t="s">
        <v>8</v>
      </c>
      <c r="C8" s="58">
        <f>SUM(C6:C7)</f>
        <v>0</v>
      </c>
      <c r="D8" s="58">
        <f t="shared" ref="D8:E8" si="0">SUM(D6:D7)</f>
        <v>0</v>
      </c>
      <c r="E8" s="58">
        <f t="shared" si="0"/>
        <v>0</v>
      </c>
      <c r="F8" s="58">
        <f>SUM(F6:F7)</f>
        <v>0</v>
      </c>
    </row>
    <row r="9" spans="1:10" x14ac:dyDescent="0.25">
      <c r="A9" s="40"/>
      <c r="B9" s="40"/>
      <c r="C9" s="57"/>
      <c r="D9" s="57"/>
      <c r="E9" s="57"/>
      <c r="F9" s="57"/>
    </row>
    <row r="10" spans="1:10" x14ac:dyDescent="0.25">
      <c r="A10" s="40">
        <v>1210</v>
      </c>
      <c r="B10" s="40" t="s">
        <v>9</v>
      </c>
      <c r="C10" s="57"/>
      <c r="D10" s="57">
        <v>0</v>
      </c>
      <c r="E10" s="57">
        <f>C10+D10</f>
        <v>0</v>
      </c>
      <c r="F10" s="57"/>
    </row>
    <row r="11" spans="1:10" x14ac:dyDescent="0.25">
      <c r="A11" s="40">
        <v>1220</v>
      </c>
      <c r="B11" s="40" t="s">
        <v>10</v>
      </c>
      <c r="C11" s="57"/>
      <c r="D11" s="57">
        <v>0</v>
      </c>
      <c r="E11" s="57">
        <f t="shared" ref="E11:E16" si="1">C11+D11</f>
        <v>0</v>
      </c>
      <c r="F11" s="57"/>
    </row>
    <row r="12" spans="1:10" x14ac:dyDescent="0.25">
      <c r="A12" s="40">
        <v>1230</v>
      </c>
      <c r="B12" s="40" t="s">
        <v>11</v>
      </c>
      <c r="C12" s="57"/>
      <c r="D12" s="57">
        <v>0</v>
      </c>
      <c r="E12" s="57">
        <f t="shared" si="1"/>
        <v>0</v>
      </c>
      <c r="F12" s="57"/>
    </row>
    <row r="13" spans="1:10" ht="14.4" customHeight="1" x14ac:dyDescent="0.25">
      <c r="A13" s="40">
        <v>1240</v>
      </c>
      <c r="B13" s="40" t="s">
        <v>12</v>
      </c>
      <c r="C13" s="57"/>
      <c r="D13" s="57">
        <v>0</v>
      </c>
      <c r="E13" s="57">
        <f t="shared" si="1"/>
        <v>0</v>
      </c>
      <c r="F13" s="57"/>
    </row>
    <row r="14" spans="1:10" x14ac:dyDescent="0.25">
      <c r="A14" s="40">
        <v>1250</v>
      </c>
      <c r="B14" s="40" t="s">
        <v>239</v>
      </c>
      <c r="C14" s="57"/>
      <c r="D14" s="57">
        <v>0</v>
      </c>
      <c r="E14" s="57">
        <f t="shared" si="1"/>
        <v>0</v>
      </c>
      <c r="F14" s="57"/>
    </row>
    <row r="15" spans="1:10" x14ac:dyDescent="0.25">
      <c r="A15" s="40">
        <v>1260</v>
      </c>
      <c r="B15" s="40" t="s">
        <v>13</v>
      </c>
      <c r="C15" s="57"/>
      <c r="D15" s="57">
        <v>0</v>
      </c>
      <c r="E15" s="57">
        <f t="shared" si="1"/>
        <v>0</v>
      </c>
      <c r="F15" s="57"/>
    </row>
    <row r="16" spans="1:10" x14ac:dyDescent="0.25">
      <c r="A16" s="40">
        <v>1290</v>
      </c>
      <c r="B16" s="40" t="s">
        <v>14</v>
      </c>
      <c r="C16" s="57"/>
      <c r="D16" s="57">
        <v>0</v>
      </c>
      <c r="E16" s="57">
        <f t="shared" si="1"/>
        <v>0</v>
      </c>
      <c r="F16" s="57"/>
    </row>
    <row r="17" spans="1:6" s="9" customFormat="1" x14ac:dyDescent="0.25">
      <c r="A17" s="41">
        <v>1200</v>
      </c>
      <c r="B17" s="41" t="s">
        <v>15</v>
      </c>
      <c r="C17" s="58">
        <f>SUM(C10:C16)</f>
        <v>0</v>
      </c>
      <c r="D17" s="58">
        <f>SUM(D10:D16)</f>
        <v>0</v>
      </c>
      <c r="E17" s="58">
        <f>SUM(E10:E16)</f>
        <v>0</v>
      </c>
      <c r="F17" s="58">
        <f>SUM(F10:F16)</f>
        <v>0</v>
      </c>
    </row>
    <row r="18" spans="1:6" x14ac:dyDescent="0.25">
      <c r="A18" s="40"/>
      <c r="B18" s="40"/>
      <c r="C18" s="57"/>
      <c r="D18" s="57"/>
      <c r="E18" s="57"/>
      <c r="F18" s="57"/>
    </row>
    <row r="19" spans="1:6" x14ac:dyDescent="0.25">
      <c r="A19" s="40">
        <v>1310</v>
      </c>
      <c r="B19" s="40" t="s">
        <v>16</v>
      </c>
      <c r="C19" s="57"/>
      <c r="D19" s="57">
        <v>0</v>
      </c>
      <c r="E19" s="57">
        <f>C19+D19</f>
        <v>0</v>
      </c>
      <c r="F19" s="57"/>
    </row>
    <row r="20" spans="1:6" x14ac:dyDescent="0.25">
      <c r="A20" s="40">
        <v>1320</v>
      </c>
      <c r="B20" s="40" t="s">
        <v>17</v>
      </c>
      <c r="C20" s="57"/>
      <c r="D20" s="57">
        <v>0</v>
      </c>
      <c r="E20" s="57">
        <f t="shared" ref="E20:E25" si="2">C20+D20</f>
        <v>0</v>
      </c>
      <c r="F20" s="57"/>
    </row>
    <row r="21" spans="1:6" x14ac:dyDescent="0.25">
      <c r="A21" s="40">
        <v>1330</v>
      </c>
      <c r="B21" s="40" t="s">
        <v>18</v>
      </c>
      <c r="C21" s="57"/>
      <c r="D21" s="57">
        <v>0</v>
      </c>
      <c r="E21" s="57">
        <f t="shared" si="2"/>
        <v>0</v>
      </c>
      <c r="F21" s="57"/>
    </row>
    <row r="22" spans="1:6" x14ac:dyDescent="0.25">
      <c r="A22" s="40">
        <v>1340</v>
      </c>
      <c r="B22" s="40" t="s">
        <v>19</v>
      </c>
      <c r="C22" s="57"/>
      <c r="D22" s="57">
        <v>0</v>
      </c>
      <c r="E22" s="57">
        <f t="shared" si="2"/>
        <v>0</v>
      </c>
      <c r="F22" s="57"/>
    </row>
    <row r="23" spans="1:6" x14ac:dyDescent="0.25">
      <c r="A23" s="40">
        <v>1350</v>
      </c>
      <c r="B23" s="40" t="s">
        <v>20</v>
      </c>
      <c r="C23" s="57"/>
      <c r="D23" s="57">
        <v>0</v>
      </c>
      <c r="E23" s="57">
        <f t="shared" si="2"/>
        <v>0</v>
      </c>
      <c r="F23" s="57"/>
    </row>
    <row r="24" spans="1:6" x14ac:dyDescent="0.25">
      <c r="A24" s="40">
        <v>1360</v>
      </c>
      <c r="B24" s="40" t="s">
        <v>21</v>
      </c>
      <c r="C24" s="57"/>
      <c r="D24" s="57">
        <v>0</v>
      </c>
      <c r="E24" s="57">
        <f t="shared" si="2"/>
        <v>0</v>
      </c>
      <c r="F24" s="57"/>
    </row>
    <row r="25" spans="1:6" x14ac:dyDescent="0.25">
      <c r="A25" s="40">
        <v>1390</v>
      </c>
      <c r="B25" s="40" t="s">
        <v>22</v>
      </c>
      <c r="C25" s="57"/>
      <c r="D25" s="57">
        <v>0</v>
      </c>
      <c r="E25" s="57">
        <f t="shared" si="2"/>
        <v>0</v>
      </c>
      <c r="F25" s="57"/>
    </row>
    <row r="26" spans="1:6" x14ac:dyDescent="0.25">
      <c r="A26" s="41">
        <v>1300</v>
      </c>
      <c r="B26" s="41" t="s">
        <v>23</v>
      </c>
      <c r="C26" s="58">
        <f>SUM(C19:C25)</f>
        <v>0</v>
      </c>
      <c r="D26" s="58">
        <f>SUM(D19:D25)</f>
        <v>0</v>
      </c>
      <c r="E26" s="58">
        <f t="shared" ref="E26:F26" si="3">SUM(E19:E25)</f>
        <v>0</v>
      </c>
      <c r="F26" s="58">
        <f t="shared" si="3"/>
        <v>0</v>
      </c>
    </row>
    <row r="27" spans="1:6" x14ac:dyDescent="0.25">
      <c r="A27" s="40"/>
      <c r="B27" s="40"/>
      <c r="C27" s="57"/>
      <c r="D27" s="57"/>
      <c r="E27" s="57"/>
      <c r="F27" s="57"/>
    </row>
    <row r="28" spans="1:6" x14ac:dyDescent="0.25">
      <c r="A28" s="40">
        <v>1410</v>
      </c>
      <c r="B28" s="40" t="s">
        <v>24</v>
      </c>
      <c r="C28" s="57"/>
      <c r="D28" s="57">
        <v>0</v>
      </c>
      <c r="E28" s="57">
        <f t="shared" ref="E28:E32" si="4">C28+D28</f>
        <v>0</v>
      </c>
      <c r="F28" s="57"/>
    </row>
    <row r="29" spans="1:6" x14ac:dyDescent="0.25">
      <c r="A29" s="40">
        <v>1420</v>
      </c>
      <c r="B29" s="40" t="s">
        <v>25</v>
      </c>
      <c r="C29" s="57"/>
      <c r="D29" s="57">
        <v>0</v>
      </c>
      <c r="E29" s="57">
        <f t="shared" si="4"/>
        <v>0</v>
      </c>
      <c r="F29" s="57"/>
    </row>
    <row r="30" spans="1:6" x14ac:dyDescent="0.25">
      <c r="A30" s="40">
        <v>1430</v>
      </c>
      <c r="B30" s="40" t="s">
        <v>26</v>
      </c>
      <c r="C30" s="57"/>
      <c r="D30" s="57">
        <v>0</v>
      </c>
      <c r="E30" s="57">
        <f t="shared" si="4"/>
        <v>0</v>
      </c>
      <c r="F30" s="57"/>
    </row>
    <row r="31" spans="1:6" x14ac:dyDescent="0.25">
      <c r="A31" s="40">
        <v>1440</v>
      </c>
      <c r="B31" s="40" t="s">
        <v>27</v>
      </c>
      <c r="C31" s="57"/>
      <c r="D31" s="57">
        <v>0</v>
      </c>
      <c r="E31" s="57">
        <f t="shared" si="4"/>
        <v>0</v>
      </c>
      <c r="F31" s="57"/>
    </row>
    <row r="32" spans="1:6" x14ac:dyDescent="0.25">
      <c r="A32" s="40">
        <v>1490</v>
      </c>
      <c r="B32" s="40" t="s">
        <v>28</v>
      </c>
      <c r="C32" s="57"/>
      <c r="D32" s="57">
        <v>0</v>
      </c>
      <c r="E32" s="57">
        <f t="shared" si="4"/>
        <v>0</v>
      </c>
      <c r="F32" s="57"/>
    </row>
    <row r="33" spans="1:6" x14ac:dyDescent="0.25">
      <c r="A33" s="41">
        <v>1400</v>
      </c>
      <c r="B33" s="41" t="s">
        <v>29</v>
      </c>
      <c r="C33" s="58">
        <f>SUM(C28:C32)</f>
        <v>0</v>
      </c>
      <c r="D33" s="58">
        <f>SUM(D28:D32)</f>
        <v>0</v>
      </c>
      <c r="E33" s="58">
        <f>SUM(E28:E32)</f>
        <v>0</v>
      </c>
      <c r="F33" s="58">
        <f>SUM(F28:F32)</f>
        <v>0</v>
      </c>
    </row>
    <row r="34" spans="1:6" x14ac:dyDescent="0.25">
      <c r="A34" s="40"/>
      <c r="B34" s="40"/>
      <c r="C34" s="57"/>
      <c r="D34" s="57"/>
      <c r="E34" s="57"/>
      <c r="F34" s="57"/>
    </row>
    <row r="35" spans="1:6" x14ac:dyDescent="0.25">
      <c r="A35" s="40">
        <v>1510</v>
      </c>
      <c r="B35" s="40" t="s">
        <v>30</v>
      </c>
      <c r="C35" s="57"/>
      <c r="D35" s="57">
        <v>0</v>
      </c>
      <c r="E35" s="57">
        <f t="shared" ref="E35:E40" si="5">C35+D35</f>
        <v>0</v>
      </c>
      <c r="F35" s="57"/>
    </row>
    <row r="36" spans="1:6" x14ac:dyDescent="0.25">
      <c r="A36" s="40">
        <v>1520</v>
      </c>
      <c r="B36" s="40" t="s">
        <v>31</v>
      </c>
      <c r="C36" s="57"/>
      <c r="D36" s="57">
        <v>0</v>
      </c>
      <c r="E36" s="57">
        <f t="shared" si="5"/>
        <v>0</v>
      </c>
      <c r="F36" s="57"/>
    </row>
    <row r="37" spans="1:6" x14ac:dyDescent="0.25">
      <c r="A37" s="40">
        <v>1530</v>
      </c>
      <c r="B37" s="40" t="s">
        <v>32</v>
      </c>
      <c r="C37" s="57"/>
      <c r="D37" s="57">
        <v>0</v>
      </c>
      <c r="E37" s="57">
        <f t="shared" si="5"/>
        <v>0</v>
      </c>
      <c r="F37" s="57"/>
    </row>
    <row r="38" spans="1:6" x14ac:dyDescent="0.25">
      <c r="A38" s="40">
        <v>1540</v>
      </c>
      <c r="B38" s="40" t="s">
        <v>33</v>
      </c>
      <c r="C38" s="57"/>
      <c r="D38" s="57">
        <v>0</v>
      </c>
      <c r="E38" s="57">
        <f t="shared" si="5"/>
        <v>0</v>
      </c>
      <c r="F38" s="57"/>
    </row>
    <row r="39" spans="1:6" x14ac:dyDescent="0.25">
      <c r="A39" s="40">
        <v>1550</v>
      </c>
      <c r="B39" s="40" t="s">
        <v>34</v>
      </c>
      <c r="C39" s="57"/>
      <c r="D39" s="57">
        <v>0</v>
      </c>
      <c r="E39" s="57">
        <f t="shared" si="5"/>
        <v>0</v>
      </c>
      <c r="F39" s="57"/>
    </row>
    <row r="40" spans="1:6" x14ac:dyDescent="0.25">
      <c r="A40" s="40">
        <v>1590</v>
      </c>
      <c r="B40" s="40" t="s">
        <v>35</v>
      </c>
      <c r="C40" s="57"/>
      <c r="D40" s="57">
        <v>0</v>
      </c>
      <c r="E40" s="57">
        <f t="shared" si="5"/>
        <v>0</v>
      </c>
      <c r="F40" s="57"/>
    </row>
    <row r="41" spans="1:6" x14ac:dyDescent="0.25">
      <c r="A41" s="41">
        <v>1500</v>
      </c>
      <c r="B41" s="41" t="s">
        <v>36</v>
      </c>
      <c r="C41" s="58">
        <f>SUM(C35:C40)</f>
        <v>0</v>
      </c>
      <c r="D41" s="58">
        <f>SUM(D35:D40)</f>
        <v>0</v>
      </c>
      <c r="E41" s="58">
        <f t="shared" ref="E41:F41" si="6">SUM(E35:E40)</f>
        <v>0</v>
      </c>
      <c r="F41" s="58">
        <f t="shared" si="6"/>
        <v>0</v>
      </c>
    </row>
    <row r="42" spans="1:6" x14ac:dyDescent="0.25">
      <c r="A42" s="40"/>
      <c r="B42" s="40"/>
      <c r="C42" s="57"/>
      <c r="D42" s="57"/>
      <c r="E42" s="57"/>
      <c r="F42" s="57"/>
    </row>
    <row r="43" spans="1:6" x14ac:dyDescent="0.25">
      <c r="A43" s="40">
        <v>1610</v>
      </c>
      <c r="B43" s="40" t="s">
        <v>37</v>
      </c>
      <c r="C43" s="57"/>
      <c r="D43" s="57">
        <v>0</v>
      </c>
      <c r="E43" s="57">
        <f t="shared" ref="E43:E44" si="7">C43+D43</f>
        <v>0</v>
      </c>
      <c r="F43" s="57"/>
    </row>
    <row r="44" spans="1:6" x14ac:dyDescent="0.25">
      <c r="A44" s="40">
        <v>1690</v>
      </c>
      <c r="B44" s="40" t="s">
        <v>28</v>
      </c>
      <c r="C44" s="57"/>
      <c r="D44" s="57">
        <v>0</v>
      </c>
      <c r="E44" s="57">
        <f t="shared" si="7"/>
        <v>0</v>
      </c>
      <c r="F44" s="57"/>
    </row>
    <row r="45" spans="1:6" x14ac:dyDescent="0.25">
      <c r="A45" s="41">
        <v>1600</v>
      </c>
      <c r="B45" s="41" t="s">
        <v>38</v>
      </c>
      <c r="C45" s="58">
        <f>SUM(C43:C44)</f>
        <v>0</v>
      </c>
      <c r="D45" s="58">
        <f>SUM(D43:D44)</f>
        <v>0</v>
      </c>
      <c r="E45" s="58">
        <f>SUM(E43:E44)</f>
        <v>0</v>
      </c>
      <c r="F45" s="58">
        <f>SUM(F43:F44)</f>
        <v>0</v>
      </c>
    </row>
    <row r="46" spans="1:6" x14ac:dyDescent="0.25">
      <c r="A46" s="40"/>
      <c r="B46" s="40"/>
      <c r="C46" s="57"/>
      <c r="D46" s="57"/>
      <c r="E46" s="57"/>
      <c r="F46" s="57"/>
    </row>
    <row r="47" spans="1:6" x14ac:dyDescent="0.25">
      <c r="A47" s="40">
        <v>1710</v>
      </c>
      <c r="B47" s="40" t="s">
        <v>39</v>
      </c>
      <c r="C47" s="57"/>
      <c r="D47" s="57">
        <v>0</v>
      </c>
      <c r="E47" s="57">
        <f t="shared" ref="E47:E51" si="8">C47+D47</f>
        <v>0</v>
      </c>
      <c r="F47" s="57"/>
    </row>
    <row r="48" spans="1:6" x14ac:dyDescent="0.25">
      <c r="A48" s="40">
        <v>1720</v>
      </c>
      <c r="B48" s="40" t="s">
        <v>40</v>
      </c>
      <c r="C48" s="57"/>
      <c r="D48" s="57">
        <v>0</v>
      </c>
      <c r="E48" s="57">
        <f t="shared" si="8"/>
        <v>0</v>
      </c>
      <c r="F48" s="57"/>
    </row>
    <row r="49" spans="1:6" x14ac:dyDescent="0.25">
      <c r="A49" s="40">
        <v>1730</v>
      </c>
      <c r="B49" s="40" t="s">
        <v>41</v>
      </c>
      <c r="C49" s="57"/>
      <c r="D49" s="57">
        <v>0</v>
      </c>
      <c r="E49" s="57">
        <f t="shared" si="8"/>
        <v>0</v>
      </c>
      <c r="F49" s="57"/>
    </row>
    <row r="50" spans="1:6" x14ac:dyDescent="0.25">
      <c r="A50" s="40">
        <v>1740</v>
      </c>
      <c r="B50" s="40" t="s">
        <v>42</v>
      </c>
      <c r="C50" s="57"/>
      <c r="D50" s="57">
        <v>0</v>
      </c>
      <c r="E50" s="57">
        <f t="shared" si="8"/>
        <v>0</v>
      </c>
      <c r="F50" s="57"/>
    </row>
    <row r="51" spans="1:6" x14ac:dyDescent="0.25">
      <c r="A51" s="40">
        <v>1790</v>
      </c>
      <c r="B51" s="40" t="s">
        <v>43</v>
      </c>
      <c r="C51" s="57"/>
      <c r="D51" s="57">
        <v>0</v>
      </c>
      <c r="E51" s="57">
        <f t="shared" si="8"/>
        <v>0</v>
      </c>
      <c r="F51" s="57"/>
    </row>
    <row r="52" spans="1:6" x14ac:dyDescent="0.25">
      <c r="A52" s="41">
        <v>1700</v>
      </c>
      <c r="B52" s="41" t="s">
        <v>44</v>
      </c>
      <c r="C52" s="58">
        <f>SUM(C47:C51)</f>
        <v>0</v>
      </c>
      <c r="D52" s="58">
        <f>SUM(D47:D51)</f>
        <v>0</v>
      </c>
      <c r="E52" s="58">
        <f>SUM(E47:E51)</f>
        <v>0</v>
      </c>
      <c r="F52" s="58">
        <f>SUM(F47:F51)</f>
        <v>0</v>
      </c>
    </row>
    <row r="53" spans="1:6" x14ac:dyDescent="0.25">
      <c r="A53" s="40"/>
      <c r="B53" s="40"/>
      <c r="C53" s="57"/>
      <c r="D53" s="57"/>
      <c r="E53" s="57"/>
      <c r="F53" s="57"/>
    </row>
    <row r="54" spans="1:6" x14ac:dyDescent="0.25">
      <c r="A54" s="40">
        <v>1810</v>
      </c>
      <c r="B54" s="40" t="s">
        <v>45</v>
      </c>
      <c r="C54" s="57"/>
      <c r="D54" s="57">
        <v>0</v>
      </c>
      <c r="E54" s="57">
        <f t="shared" ref="E54:E57" si="9">C54+D54</f>
        <v>0</v>
      </c>
      <c r="F54" s="57"/>
    </row>
    <row r="55" spans="1:6" x14ac:dyDescent="0.25">
      <c r="A55" s="40">
        <v>1820</v>
      </c>
      <c r="B55" s="40" t="s">
        <v>46</v>
      </c>
      <c r="C55" s="57"/>
      <c r="D55" s="57">
        <v>0</v>
      </c>
      <c r="E55" s="57">
        <f t="shared" si="9"/>
        <v>0</v>
      </c>
      <c r="F55" s="57"/>
    </row>
    <row r="56" spans="1:6" x14ac:dyDescent="0.25">
      <c r="A56" s="40">
        <v>1830</v>
      </c>
      <c r="B56" s="40" t="s">
        <v>47</v>
      </c>
      <c r="C56" s="57"/>
      <c r="D56" s="57">
        <v>0</v>
      </c>
      <c r="E56" s="57">
        <f t="shared" si="9"/>
        <v>0</v>
      </c>
      <c r="F56" s="57"/>
    </row>
    <row r="57" spans="1:6" x14ac:dyDescent="0.25">
      <c r="A57" s="40">
        <v>1890</v>
      </c>
      <c r="B57" s="40" t="s">
        <v>48</v>
      </c>
      <c r="C57" s="57"/>
      <c r="D57" s="57">
        <v>0</v>
      </c>
      <c r="E57" s="57">
        <f t="shared" si="9"/>
        <v>0</v>
      </c>
      <c r="F57" s="57"/>
    </row>
    <row r="58" spans="1:6" x14ac:dyDescent="0.25">
      <c r="A58" s="41">
        <v>1800</v>
      </c>
      <c r="B58" s="41" t="s">
        <v>49</v>
      </c>
      <c r="C58" s="58">
        <f>SUM(C54:C57)</f>
        <v>0</v>
      </c>
      <c r="D58" s="58">
        <f t="shared" ref="D58:F58" si="10">SUM(D54:D57)</f>
        <v>0</v>
      </c>
      <c r="E58" s="58">
        <f t="shared" si="10"/>
        <v>0</v>
      </c>
      <c r="F58" s="58">
        <f t="shared" si="10"/>
        <v>0</v>
      </c>
    </row>
    <row r="59" spans="1:6" x14ac:dyDescent="0.25">
      <c r="A59" s="40"/>
      <c r="B59" s="40"/>
      <c r="C59" s="57"/>
      <c r="D59" s="57"/>
      <c r="E59" s="57"/>
      <c r="F59" s="57"/>
    </row>
    <row r="60" spans="1:6" x14ac:dyDescent="0.25">
      <c r="A60" s="40">
        <v>1910</v>
      </c>
      <c r="B60" s="40" t="s">
        <v>50</v>
      </c>
      <c r="C60" s="57"/>
      <c r="D60" s="57">
        <v>0</v>
      </c>
      <c r="E60" s="57">
        <f t="shared" ref="E60:E66" si="11">C60+D60</f>
        <v>0</v>
      </c>
      <c r="F60" s="57"/>
    </row>
    <row r="61" spans="1:6" x14ac:dyDescent="0.25">
      <c r="A61" s="40">
        <v>1920</v>
      </c>
      <c r="B61" s="40" t="s">
        <v>51</v>
      </c>
      <c r="C61" s="57"/>
      <c r="D61" s="57">
        <v>0</v>
      </c>
      <c r="E61" s="57">
        <f t="shared" si="11"/>
        <v>0</v>
      </c>
      <c r="F61" s="57"/>
    </row>
    <row r="62" spans="1:6" x14ac:dyDescent="0.25">
      <c r="A62" s="40">
        <v>1930</v>
      </c>
      <c r="B62" s="40" t="s">
        <v>52</v>
      </c>
      <c r="C62" s="57"/>
      <c r="D62" s="57">
        <v>0</v>
      </c>
      <c r="E62" s="57">
        <f t="shared" si="11"/>
        <v>0</v>
      </c>
      <c r="F62" s="57"/>
    </row>
    <row r="63" spans="1:6" x14ac:dyDescent="0.25">
      <c r="A63" s="40">
        <v>1940</v>
      </c>
      <c r="B63" s="40" t="s">
        <v>53</v>
      </c>
      <c r="C63" s="57"/>
      <c r="D63" s="57">
        <v>0</v>
      </c>
      <c r="E63" s="57">
        <f t="shared" si="11"/>
        <v>0</v>
      </c>
      <c r="F63" s="57"/>
    </row>
    <row r="64" spans="1:6" x14ac:dyDescent="0.25">
      <c r="A64" s="40">
        <v>1950</v>
      </c>
      <c r="B64" s="40" t="s">
        <v>54</v>
      </c>
      <c r="C64" s="57"/>
      <c r="D64" s="57">
        <v>0</v>
      </c>
      <c r="E64" s="57">
        <f t="shared" si="11"/>
        <v>0</v>
      </c>
      <c r="F64" s="57"/>
    </row>
    <row r="65" spans="1:6" x14ac:dyDescent="0.25">
      <c r="A65" s="40">
        <v>1960</v>
      </c>
      <c r="B65" s="40" t="s">
        <v>55</v>
      </c>
      <c r="C65" s="57"/>
      <c r="D65" s="57">
        <v>0</v>
      </c>
      <c r="E65" s="57">
        <f t="shared" si="11"/>
        <v>0</v>
      </c>
      <c r="F65" s="57"/>
    </row>
    <row r="66" spans="1:6" x14ac:dyDescent="0.25">
      <c r="A66" s="40">
        <v>1990</v>
      </c>
      <c r="B66" s="40" t="s">
        <v>56</v>
      </c>
      <c r="C66" s="57"/>
      <c r="D66" s="57">
        <v>0</v>
      </c>
      <c r="E66" s="57">
        <f t="shared" si="11"/>
        <v>0</v>
      </c>
      <c r="F66" s="57"/>
    </row>
    <row r="67" spans="1:6" x14ac:dyDescent="0.25">
      <c r="A67" s="41">
        <v>1900</v>
      </c>
      <c r="B67" s="41" t="s">
        <v>57</v>
      </c>
      <c r="C67" s="58">
        <f>SUM(C60:C66)</f>
        <v>0</v>
      </c>
      <c r="D67" s="58">
        <f t="shared" ref="D67:F67" si="12">SUM(D60:D66)</f>
        <v>0</v>
      </c>
      <c r="E67" s="58">
        <f t="shared" si="12"/>
        <v>0</v>
      </c>
      <c r="F67" s="58">
        <f t="shared" si="12"/>
        <v>0</v>
      </c>
    </row>
    <row r="68" spans="1:6" x14ac:dyDescent="0.25">
      <c r="A68" s="40"/>
      <c r="B68" s="40"/>
      <c r="C68" s="57"/>
      <c r="D68" s="57"/>
      <c r="E68" s="57"/>
      <c r="F68" s="57"/>
    </row>
    <row r="69" spans="1:6" x14ac:dyDescent="0.25">
      <c r="A69" s="40">
        <v>2110</v>
      </c>
      <c r="B69" s="40" t="s">
        <v>58</v>
      </c>
      <c r="C69" s="57"/>
      <c r="D69" s="57"/>
      <c r="E69" s="57">
        <f t="shared" ref="E69:E73" si="13">C69+D69</f>
        <v>0</v>
      </c>
      <c r="F69" s="57"/>
    </row>
    <row r="70" spans="1:6" x14ac:dyDescent="0.25">
      <c r="A70" s="40">
        <v>2130</v>
      </c>
      <c r="B70" s="40" t="s">
        <v>59</v>
      </c>
      <c r="C70" s="57"/>
      <c r="D70" s="57"/>
      <c r="E70" s="57">
        <f t="shared" si="13"/>
        <v>0</v>
      </c>
      <c r="F70" s="57"/>
    </row>
    <row r="71" spans="1:6" x14ac:dyDescent="0.25">
      <c r="A71" s="40">
        <v>2140</v>
      </c>
      <c r="B71" s="40" t="s">
        <v>60</v>
      </c>
      <c r="C71" s="57"/>
      <c r="D71" s="57"/>
      <c r="E71" s="57">
        <f t="shared" si="13"/>
        <v>0</v>
      </c>
      <c r="F71" s="57"/>
    </row>
    <row r="72" spans="1:6" x14ac:dyDescent="0.25">
      <c r="A72" s="40">
        <v>2150</v>
      </c>
      <c r="B72" s="40" t="s">
        <v>61</v>
      </c>
      <c r="C72" s="57"/>
      <c r="D72" s="57"/>
      <c r="E72" s="57">
        <f t="shared" si="13"/>
        <v>0</v>
      </c>
      <c r="F72" s="57"/>
    </row>
    <row r="73" spans="1:6" x14ac:dyDescent="0.25">
      <c r="A73" s="40">
        <v>2190</v>
      </c>
      <c r="B73" s="40" t="s">
        <v>62</v>
      </c>
      <c r="C73" s="57"/>
      <c r="D73" s="57"/>
      <c r="E73" s="57">
        <f t="shared" si="13"/>
        <v>0</v>
      </c>
      <c r="F73" s="57"/>
    </row>
    <row r="74" spans="1:6" x14ac:dyDescent="0.25">
      <c r="A74" s="41">
        <v>2100</v>
      </c>
      <c r="B74" s="41" t="s">
        <v>63</v>
      </c>
      <c r="C74" s="58">
        <f>SUM(C69:C73)</f>
        <v>0</v>
      </c>
      <c r="D74" s="58">
        <f>SUM(D69:D73)</f>
        <v>0</v>
      </c>
      <c r="E74" s="58">
        <f>SUM(E69:E73)</f>
        <v>0</v>
      </c>
      <c r="F74" s="58">
        <f>SUM(F69:F73)</f>
        <v>0</v>
      </c>
    </row>
    <row r="75" spans="1:6" x14ac:dyDescent="0.25">
      <c r="A75" s="40"/>
      <c r="B75" s="40"/>
      <c r="C75" s="57"/>
      <c r="D75" s="57"/>
      <c r="E75" s="57"/>
      <c r="F75" s="57"/>
    </row>
    <row r="76" spans="1:6" x14ac:dyDescent="0.25">
      <c r="A76" s="40">
        <v>2210</v>
      </c>
      <c r="B76" s="40" t="s">
        <v>64</v>
      </c>
      <c r="C76" s="57"/>
      <c r="D76" s="57"/>
      <c r="E76" s="57">
        <f t="shared" ref="E76:E83" si="14">C76+D76</f>
        <v>0</v>
      </c>
      <c r="F76" s="57"/>
    </row>
    <row r="77" spans="1:6" x14ac:dyDescent="0.25">
      <c r="A77" s="40">
        <v>2220</v>
      </c>
      <c r="B77" s="40" t="s">
        <v>65</v>
      </c>
      <c r="C77" s="57"/>
      <c r="D77" s="57"/>
      <c r="E77" s="57">
        <f t="shared" si="14"/>
        <v>0</v>
      </c>
      <c r="F77" s="57"/>
    </row>
    <row r="78" spans="1:6" x14ac:dyDescent="0.25">
      <c r="A78" s="40">
        <v>2230</v>
      </c>
      <c r="B78" s="40" t="s">
        <v>66</v>
      </c>
      <c r="C78" s="57"/>
      <c r="D78" s="57"/>
      <c r="E78" s="57">
        <f t="shared" si="14"/>
        <v>0</v>
      </c>
      <c r="F78" s="57"/>
    </row>
    <row r="79" spans="1:6" x14ac:dyDescent="0.25">
      <c r="A79" s="40">
        <v>2240</v>
      </c>
      <c r="B79" s="40" t="s">
        <v>67</v>
      </c>
      <c r="C79" s="57"/>
      <c r="D79" s="57"/>
      <c r="E79" s="57">
        <f t="shared" si="14"/>
        <v>0</v>
      </c>
      <c r="F79" s="57"/>
    </row>
    <row r="80" spans="1:6" x14ac:dyDescent="0.25">
      <c r="A80" s="40">
        <v>2250</v>
      </c>
      <c r="B80" s="40" t="s">
        <v>68</v>
      </c>
      <c r="C80" s="57"/>
      <c r="D80" s="57"/>
      <c r="E80" s="57">
        <f t="shared" si="14"/>
        <v>0</v>
      </c>
      <c r="F80" s="57"/>
    </row>
    <row r="81" spans="1:6" x14ac:dyDescent="0.25">
      <c r="A81" s="40">
        <v>2260</v>
      </c>
      <c r="B81" s="40" t="s">
        <v>69</v>
      </c>
      <c r="C81" s="57"/>
      <c r="D81" s="57"/>
      <c r="E81" s="57">
        <f t="shared" si="14"/>
        <v>0</v>
      </c>
      <c r="F81" s="57"/>
    </row>
    <row r="82" spans="1:6" x14ac:dyDescent="0.25">
      <c r="A82" s="40">
        <v>2270</v>
      </c>
      <c r="B82" s="40" t="s">
        <v>70</v>
      </c>
      <c r="C82" s="57"/>
      <c r="D82" s="57"/>
      <c r="E82" s="57">
        <f t="shared" si="14"/>
        <v>0</v>
      </c>
      <c r="F82" s="57"/>
    </row>
    <row r="83" spans="1:6" x14ac:dyDescent="0.25">
      <c r="A83" s="40">
        <v>2290</v>
      </c>
      <c r="B83" s="40" t="s">
        <v>71</v>
      </c>
      <c r="C83" s="57"/>
      <c r="D83" s="57"/>
      <c r="E83" s="57">
        <f t="shared" si="14"/>
        <v>0</v>
      </c>
      <c r="F83" s="57"/>
    </row>
    <row r="84" spans="1:6" x14ac:dyDescent="0.25">
      <c r="A84" s="41">
        <v>2200</v>
      </c>
      <c r="B84" s="41" t="s">
        <v>72</v>
      </c>
      <c r="C84" s="58">
        <f>SUM(C76:C83)</f>
        <v>0</v>
      </c>
      <c r="D84" s="58">
        <f t="shared" ref="D84:F84" si="15">SUM(D76:D83)</f>
        <v>0</v>
      </c>
      <c r="E84" s="58">
        <f t="shared" si="15"/>
        <v>0</v>
      </c>
      <c r="F84" s="58">
        <f t="shared" si="15"/>
        <v>0</v>
      </c>
    </row>
    <row r="85" spans="1:6" x14ac:dyDescent="0.25">
      <c r="A85" s="40"/>
      <c r="B85" s="40"/>
      <c r="C85" s="57"/>
      <c r="D85" s="57"/>
      <c r="E85" s="57"/>
      <c r="F85" s="57"/>
    </row>
    <row r="86" spans="1:6" x14ac:dyDescent="0.25">
      <c r="A86" s="40">
        <v>3110</v>
      </c>
      <c r="B86" s="40" t="s">
        <v>73</v>
      </c>
      <c r="C86" s="57"/>
      <c r="D86" s="57">
        <v>0</v>
      </c>
      <c r="E86" s="57">
        <f t="shared" ref="E86:E90" si="16">C86+D86</f>
        <v>0</v>
      </c>
      <c r="F86" s="57"/>
    </row>
    <row r="87" spans="1:6" x14ac:dyDescent="0.25">
      <c r="A87" s="40">
        <v>3120</v>
      </c>
      <c r="B87" s="40" t="s">
        <v>74</v>
      </c>
      <c r="C87" s="57"/>
      <c r="D87" s="57">
        <v>0</v>
      </c>
      <c r="E87" s="57">
        <f t="shared" si="16"/>
        <v>0</v>
      </c>
      <c r="F87" s="57"/>
    </row>
    <row r="88" spans="1:6" x14ac:dyDescent="0.25">
      <c r="A88" s="40">
        <v>3130</v>
      </c>
      <c r="B88" s="40" t="s">
        <v>75</v>
      </c>
      <c r="C88" s="57"/>
      <c r="D88" s="57">
        <v>0</v>
      </c>
      <c r="E88" s="57">
        <f t="shared" si="16"/>
        <v>0</v>
      </c>
      <c r="F88" s="57"/>
    </row>
    <row r="89" spans="1:6" x14ac:dyDescent="0.25">
      <c r="A89" s="40">
        <v>3140</v>
      </c>
      <c r="B89" s="40" t="s">
        <v>76</v>
      </c>
      <c r="C89" s="57"/>
      <c r="D89" s="57">
        <v>0</v>
      </c>
      <c r="E89" s="57">
        <f t="shared" si="16"/>
        <v>0</v>
      </c>
      <c r="F89" s="57"/>
    </row>
    <row r="90" spans="1:6" x14ac:dyDescent="0.25">
      <c r="A90" s="40">
        <v>3190</v>
      </c>
      <c r="B90" s="40" t="s">
        <v>77</v>
      </c>
      <c r="C90" s="57"/>
      <c r="D90" s="57">
        <v>0</v>
      </c>
      <c r="E90" s="57">
        <f t="shared" si="16"/>
        <v>0</v>
      </c>
      <c r="F90" s="57"/>
    </row>
    <row r="91" spans="1:6" x14ac:dyDescent="0.25">
      <c r="A91" s="41">
        <v>3100</v>
      </c>
      <c r="B91" s="41" t="s">
        <v>78</v>
      </c>
      <c r="C91" s="58">
        <f>SUM(C86:C90)</f>
        <v>0</v>
      </c>
      <c r="D91" s="58">
        <f>SUM(D86:D90)</f>
        <v>0</v>
      </c>
      <c r="E91" s="58">
        <f>SUM(E86:E90)</f>
        <v>0</v>
      </c>
      <c r="F91" s="58">
        <f>SUM(F86:F90)</f>
        <v>0</v>
      </c>
    </row>
    <row r="92" spans="1:6" x14ac:dyDescent="0.25">
      <c r="A92" s="40"/>
      <c r="B92" s="40"/>
      <c r="C92" s="57"/>
      <c r="D92" s="57"/>
      <c r="E92" s="57"/>
      <c r="F92" s="57"/>
    </row>
    <row r="93" spans="1:6" x14ac:dyDescent="0.25">
      <c r="A93" s="40">
        <v>3210</v>
      </c>
      <c r="B93" s="40" t="s">
        <v>73</v>
      </c>
      <c r="C93" s="57"/>
      <c r="D93" s="57">
        <v>0</v>
      </c>
      <c r="E93" s="57">
        <f t="shared" ref="E93:E97" si="17">C93+D93</f>
        <v>0</v>
      </c>
      <c r="F93" s="57"/>
    </row>
    <row r="94" spans="1:6" x14ac:dyDescent="0.25">
      <c r="A94" s="40">
        <v>3220</v>
      </c>
      <c r="B94" s="40" t="s">
        <v>74</v>
      </c>
      <c r="C94" s="57"/>
      <c r="D94" s="57">
        <v>0</v>
      </c>
      <c r="E94" s="57">
        <f t="shared" si="17"/>
        <v>0</v>
      </c>
      <c r="F94" s="57"/>
    </row>
    <row r="95" spans="1:6" x14ac:dyDescent="0.25">
      <c r="A95" s="40">
        <v>3230</v>
      </c>
      <c r="B95" s="40" t="s">
        <v>75</v>
      </c>
      <c r="C95" s="57"/>
      <c r="D95" s="57">
        <v>0</v>
      </c>
      <c r="E95" s="57">
        <f t="shared" si="17"/>
        <v>0</v>
      </c>
      <c r="F95" s="57"/>
    </row>
    <row r="96" spans="1:6" x14ac:dyDescent="0.25">
      <c r="A96" s="40">
        <v>3240</v>
      </c>
      <c r="B96" s="40" t="s">
        <v>76</v>
      </c>
      <c r="C96" s="57"/>
      <c r="D96" s="57">
        <v>0</v>
      </c>
      <c r="E96" s="57">
        <f t="shared" si="17"/>
        <v>0</v>
      </c>
      <c r="F96" s="57"/>
    </row>
    <row r="97" spans="1:6" x14ac:dyDescent="0.25">
      <c r="A97" s="40">
        <v>3290</v>
      </c>
      <c r="B97" s="40" t="s">
        <v>77</v>
      </c>
      <c r="C97" s="57"/>
      <c r="D97" s="57">
        <v>0</v>
      </c>
      <c r="E97" s="57">
        <f t="shared" si="17"/>
        <v>0</v>
      </c>
      <c r="F97" s="57"/>
    </row>
    <row r="98" spans="1:6" x14ac:dyDescent="0.25">
      <c r="A98" s="41">
        <v>3200</v>
      </c>
      <c r="B98" s="41" t="s">
        <v>79</v>
      </c>
      <c r="C98" s="58">
        <f>SUM(C93:C97)</f>
        <v>0</v>
      </c>
      <c r="D98" s="58">
        <f>SUM(D93:D97)</f>
        <v>0</v>
      </c>
      <c r="E98" s="58">
        <f>SUM(E93:E97)</f>
        <v>0</v>
      </c>
      <c r="F98" s="58">
        <f>SUM(F93:F97)</f>
        <v>0</v>
      </c>
    </row>
    <row r="99" spans="1:6" x14ac:dyDescent="0.25">
      <c r="A99" s="40"/>
      <c r="B99" s="40"/>
      <c r="C99" s="57"/>
      <c r="D99" s="57"/>
      <c r="E99" s="57"/>
      <c r="F99" s="57"/>
    </row>
    <row r="100" spans="1:6" x14ac:dyDescent="0.25">
      <c r="A100" s="42">
        <v>3300</v>
      </c>
      <c r="B100" s="42" t="s">
        <v>80</v>
      </c>
      <c r="C100" s="57"/>
      <c r="D100" s="57">
        <v>0</v>
      </c>
      <c r="E100" s="57">
        <f t="shared" ref="E100" si="18">C100+D100</f>
        <v>0</v>
      </c>
      <c r="F100" s="57"/>
    </row>
    <row r="101" spans="1:6" x14ac:dyDescent="0.25">
      <c r="A101" s="42"/>
      <c r="B101" s="42"/>
      <c r="C101" s="57"/>
      <c r="D101" s="57"/>
      <c r="E101" s="57"/>
      <c r="F101" s="57"/>
    </row>
    <row r="102" spans="1:6" x14ac:dyDescent="0.25">
      <c r="A102" s="42">
        <v>3600</v>
      </c>
      <c r="B102" s="42" t="s">
        <v>81</v>
      </c>
      <c r="C102" s="57"/>
      <c r="D102" s="57">
        <v>0</v>
      </c>
      <c r="E102" s="57">
        <f t="shared" ref="E102" si="19">C102+D102</f>
        <v>0</v>
      </c>
      <c r="F102" s="57"/>
    </row>
    <row r="103" spans="1:6" x14ac:dyDescent="0.25">
      <c r="A103" s="42"/>
      <c r="B103" s="42"/>
      <c r="C103" s="57"/>
      <c r="D103" s="57"/>
      <c r="E103" s="57"/>
      <c r="F103" s="57"/>
    </row>
    <row r="104" spans="1:6" x14ac:dyDescent="0.25">
      <c r="A104" s="42">
        <v>3700</v>
      </c>
      <c r="B104" s="42" t="s">
        <v>240</v>
      </c>
      <c r="C104" s="57"/>
      <c r="D104" s="57">
        <v>0</v>
      </c>
      <c r="E104" s="57">
        <f t="shared" ref="E104" si="20">C104+D104</f>
        <v>0</v>
      </c>
      <c r="F104" s="57"/>
    </row>
    <row r="105" spans="1:6" x14ac:dyDescent="0.25">
      <c r="A105" s="42"/>
      <c r="B105" s="42"/>
      <c r="C105" s="57"/>
      <c r="D105" s="57"/>
      <c r="E105" s="57"/>
      <c r="F105" s="57"/>
    </row>
    <row r="106" spans="1:6" x14ac:dyDescent="0.25">
      <c r="A106" s="42">
        <v>3800</v>
      </c>
      <c r="B106" s="42" t="s">
        <v>82</v>
      </c>
      <c r="C106" s="57"/>
      <c r="D106" s="57">
        <v>0</v>
      </c>
      <c r="E106" s="57">
        <f t="shared" ref="E106:E110" si="21">C106+D106</f>
        <v>0</v>
      </c>
      <c r="F106" s="57"/>
    </row>
    <row r="107" spans="1:6" x14ac:dyDescent="0.25">
      <c r="A107" s="40"/>
      <c r="B107" s="40"/>
      <c r="C107" s="57"/>
      <c r="D107" s="57"/>
      <c r="E107" s="57"/>
      <c r="F107" s="57"/>
    </row>
    <row r="108" spans="1:6" x14ac:dyDescent="0.25">
      <c r="A108" s="40">
        <v>3910</v>
      </c>
      <c r="B108" s="40" t="s">
        <v>83</v>
      </c>
      <c r="C108" s="57"/>
      <c r="D108" s="57">
        <v>0</v>
      </c>
      <c r="E108" s="57">
        <f t="shared" si="21"/>
        <v>0</v>
      </c>
      <c r="F108" s="57"/>
    </row>
    <row r="109" spans="1:6" x14ac:dyDescent="0.25">
      <c r="A109" s="40">
        <v>3920</v>
      </c>
      <c r="B109" s="40" t="s">
        <v>84</v>
      </c>
      <c r="C109" s="57"/>
      <c r="D109" s="57">
        <v>0</v>
      </c>
      <c r="E109" s="57">
        <f t="shared" si="21"/>
        <v>0</v>
      </c>
      <c r="F109" s="57"/>
    </row>
    <row r="110" spans="1:6" x14ac:dyDescent="0.25">
      <c r="A110" s="40">
        <v>3930</v>
      </c>
      <c r="B110" s="40" t="s">
        <v>85</v>
      </c>
      <c r="C110" s="57"/>
      <c r="D110" s="57">
        <v>0</v>
      </c>
      <c r="E110" s="57">
        <f t="shared" si="21"/>
        <v>0</v>
      </c>
      <c r="F110" s="57"/>
    </row>
    <row r="111" spans="1:6" x14ac:dyDescent="0.25">
      <c r="A111" s="41">
        <v>3900</v>
      </c>
      <c r="B111" s="41" t="s">
        <v>86</v>
      </c>
      <c r="C111" s="58">
        <f>SUM(C108:C110)</f>
        <v>0</v>
      </c>
      <c r="D111" s="58">
        <f>SUM(D108:D110)</f>
        <v>0</v>
      </c>
      <c r="E111" s="58">
        <f t="shared" ref="E111:F111" si="22">SUM(E108:E110)</f>
        <v>0</v>
      </c>
      <c r="F111" s="58">
        <f t="shared" si="22"/>
        <v>0</v>
      </c>
    </row>
    <row r="112" spans="1:6" x14ac:dyDescent="0.25">
      <c r="A112" s="40"/>
      <c r="B112" s="40"/>
      <c r="C112" s="57"/>
      <c r="D112" s="59"/>
      <c r="E112" s="57"/>
      <c r="F112" s="57"/>
    </row>
    <row r="113" spans="1:6" ht="14.4" thickBot="1" x14ac:dyDescent="0.3">
      <c r="A113" s="43" t="s">
        <v>87</v>
      </c>
      <c r="B113" s="44"/>
      <c r="C113" s="60">
        <f>C8+C17+C26+C33+C41+C45+C52+C58+C67+C74+C91+C84+C98+C100+C102+C104+C106+C111</f>
        <v>0</v>
      </c>
      <c r="D113" s="60">
        <f t="shared" ref="D113:F113" si="23">D8+D17+D26+D33+D41+D45+D52+D58+D67+D74+D91+D84+D98+D100+D102+D104+D106+D111</f>
        <v>0</v>
      </c>
      <c r="E113" s="60">
        <f t="shared" si="23"/>
        <v>0</v>
      </c>
      <c r="F113" s="60">
        <f t="shared" si="23"/>
        <v>0</v>
      </c>
    </row>
    <row r="114" spans="1:6" x14ac:dyDescent="0.25">
      <c r="A114" s="44"/>
      <c r="B114" s="44"/>
      <c r="C114" s="57"/>
      <c r="D114" s="57"/>
      <c r="E114" s="59"/>
      <c r="F114" s="57"/>
    </row>
    <row r="115" spans="1:6" x14ac:dyDescent="0.25">
      <c r="A115" s="44"/>
      <c r="B115" s="44"/>
      <c r="C115" s="57"/>
      <c r="D115" s="57"/>
      <c r="E115" s="59"/>
      <c r="F115" s="57"/>
    </row>
    <row r="116" spans="1:6" x14ac:dyDescent="0.25">
      <c r="A116" s="45"/>
      <c r="B116" s="45"/>
      <c r="C116" s="61"/>
      <c r="D116" s="61"/>
      <c r="E116" s="62"/>
      <c r="F116" s="62"/>
    </row>
    <row r="117" spans="1:6" ht="14.4" x14ac:dyDescent="0.3">
      <c r="A117" s="46" t="s">
        <v>88</v>
      </c>
      <c r="B117" s="47"/>
      <c r="C117" s="63"/>
      <c r="D117" s="63"/>
      <c r="E117" s="64"/>
      <c r="F117" s="64"/>
    </row>
    <row r="118" spans="1:6" x14ac:dyDescent="0.25">
      <c r="A118" s="40">
        <v>4010</v>
      </c>
      <c r="B118" s="40" t="s">
        <v>89</v>
      </c>
      <c r="C118" s="57"/>
      <c r="D118" s="57"/>
      <c r="E118" s="57">
        <f t="shared" ref="E118:E122" si="24">C118+D118</f>
        <v>0</v>
      </c>
      <c r="F118" s="57"/>
    </row>
    <row r="119" spans="1:6" x14ac:dyDescent="0.25">
      <c r="A119" s="40">
        <v>4020</v>
      </c>
      <c r="B119" s="40" t="s">
        <v>90</v>
      </c>
      <c r="C119" s="57"/>
      <c r="D119" s="57"/>
      <c r="E119" s="57">
        <f t="shared" si="24"/>
        <v>0</v>
      </c>
      <c r="F119" s="57"/>
    </row>
    <row r="120" spans="1:6" x14ac:dyDescent="0.25">
      <c r="A120" s="40">
        <v>4030</v>
      </c>
      <c r="B120" s="40" t="s">
        <v>91</v>
      </c>
      <c r="C120" s="57"/>
      <c r="D120" s="57"/>
      <c r="E120" s="57">
        <f t="shared" si="24"/>
        <v>0</v>
      </c>
      <c r="F120" s="57"/>
    </row>
    <row r="121" spans="1:6" x14ac:dyDescent="0.25">
      <c r="A121" s="40">
        <v>4040</v>
      </c>
      <c r="B121" s="40" t="s">
        <v>92</v>
      </c>
      <c r="C121" s="57"/>
      <c r="D121" s="57"/>
      <c r="E121" s="57">
        <f t="shared" si="24"/>
        <v>0</v>
      </c>
      <c r="F121" s="57"/>
    </row>
    <row r="122" spans="1:6" x14ac:dyDescent="0.25">
      <c r="A122" s="40">
        <v>4090</v>
      </c>
      <c r="B122" s="40" t="s">
        <v>93</v>
      </c>
      <c r="C122" s="57"/>
      <c r="D122" s="57"/>
      <c r="E122" s="57">
        <f t="shared" si="24"/>
        <v>0</v>
      </c>
      <c r="F122" s="57"/>
    </row>
    <row r="123" spans="1:6" s="9" customFormat="1" x14ac:dyDescent="0.25">
      <c r="A123" s="41">
        <v>4000</v>
      </c>
      <c r="B123" s="41" t="s">
        <v>94</v>
      </c>
      <c r="C123" s="58">
        <f>SUM(C118:C122)</f>
        <v>0</v>
      </c>
      <c r="D123" s="58">
        <f>SUM(D118:D122)</f>
        <v>0</v>
      </c>
      <c r="E123" s="58">
        <f>SUM(E118:E122)</f>
        <v>0</v>
      </c>
      <c r="F123" s="58">
        <f>SUM(F118:F122)</f>
        <v>0</v>
      </c>
    </row>
    <row r="124" spans="1:6" x14ac:dyDescent="0.25">
      <c r="A124" s="40"/>
      <c r="B124" s="40"/>
      <c r="C124" s="57"/>
      <c r="D124" s="57"/>
      <c r="E124" s="57"/>
      <c r="F124" s="57"/>
    </row>
    <row r="125" spans="1:6" x14ac:dyDescent="0.25">
      <c r="A125" s="40">
        <v>5010</v>
      </c>
      <c r="B125" s="40" t="s">
        <v>95</v>
      </c>
      <c r="C125" s="57"/>
      <c r="D125" s="57"/>
      <c r="E125" s="57">
        <f t="shared" ref="E125:E133" si="25">C125+D125</f>
        <v>0</v>
      </c>
      <c r="F125" s="57"/>
    </row>
    <row r="126" spans="1:6" x14ac:dyDescent="0.25">
      <c r="A126" s="40">
        <v>5020</v>
      </c>
      <c r="B126" s="40" t="s">
        <v>96</v>
      </c>
      <c r="C126" s="57"/>
      <c r="D126" s="57"/>
      <c r="E126" s="57">
        <f t="shared" si="25"/>
        <v>0</v>
      </c>
      <c r="F126" s="57"/>
    </row>
    <row r="127" spans="1:6" x14ac:dyDescent="0.25">
      <c r="A127" s="40">
        <v>5030</v>
      </c>
      <c r="B127" s="40" t="s">
        <v>97</v>
      </c>
      <c r="C127" s="57"/>
      <c r="D127" s="57"/>
      <c r="E127" s="57">
        <f t="shared" si="25"/>
        <v>0</v>
      </c>
      <c r="F127" s="57"/>
    </row>
    <row r="128" spans="1:6" x14ac:dyDescent="0.25">
      <c r="A128" s="40">
        <v>5040</v>
      </c>
      <c r="B128" s="40" t="s">
        <v>98</v>
      </c>
      <c r="C128" s="57"/>
      <c r="D128" s="57"/>
      <c r="E128" s="57">
        <f t="shared" si="25"/>
        <v>0</v>
      </c>
      <c r="F128" s="57"/>
    </row>
    <row r="129" spans="1:6" x14ac:dyDescent="0.25">
      <c r="A129" s="40">
        <v>5050</v>
      </c>
      <c r="B129" s="40" t="s">
        <v>99</v>
      </c>
      <c r="C129" s="57"/>
      <c r="D129" s="57"/>
      <c r="E129" s="57">
        <f t="shared" si="25"/>
        <v>0</v>
      </c>
      <c r="F129" s="57"/>
    </row>
    <row r="130" spans="1:6" x14ac:dyDescent="0.25">
      <c r="A130" s="40">
        <v>5060</v>
      </c>
      <c r="B130" s="40" t="s">
        <v>100</v>
      </c>
      <c r="C130" s="57"/>
      <c r="D130" s="57"/>
      <c r="E130" s="57">
        <f t="shared" si="25"/>
        <v>0</v>
      </c>
      <c r="F130" s="57"/>
    </row>
    <row r="131" spans="1:6" x14ac:dyDescent="0.25">
      <c r="A131" s="40">
        <v>5070</v>
      </c>
      <c r="B131" s="40" t="s">
        <v>101</v>
      </c>
      <c r="C131" s="57"/>
      <c r="D131" s="57"/>
      <c r="E131" s="57">
        <f t="shared" si="25"/>
        <v>0</v>
      </c>
      <c r="F131" s="57"/>
    </row>
    <row r="132" spans="1:6" x14ac:dyDescent="0.25">
      <c r="A132" s="40">
        <v>5080</v>
      </c>
      <c r="B132" s="40" t="s">
        <v>102</v>
      </c>
      <c r="C132" s="57"/>
      <c r="D132" s="57"/>
      <c r="E132" s="57">
        <f t="shared" si="25"/>
        <v>0</v>
      </c>
      <c r="F132" s="57"/>
    </row>
    <row r="133" spans="1:6" x14ac:dyDescent="0.25">
      <c r="A133" s="40">
        <v>5090</v>
      </c>
      <c r="B133" s="40" t="s">
        <v>103</v>
      </c>
      <c r="C133" s="57"/>
      <c r="D133" s="57"/>
      <c r="E133" s="57">
        <f t="shared" si="25"/>
        <v>0</v>
      </c>
      <c r="F133" s="57"/>
    </row>
    <row r="134" spans="1:6" x14ac:dyDescent="0.25">
      <c r="A134" s="41">
        <v>5000</v>
      </c>
      <c r="B134" s="41" t="s">
        <v>104</v>
      </c>
      <c r="C134" s="58">
        <f t="shared" ref="C134:D134" si="26">SUM(C125:C133)</f>
        <v>0</v>
      </c>
      <c r="D134" s="58">
        <f t="shared" si="26"/>
        <v>0</v>
      </c>
      <c r="E134" s="58">
        <f>SUM(E125:E133)</f>
        <v>0</v>
      </c>
      <c r="F134" s="58">
        <f>SUM(F125:F133)</f>
        <v>0</v>
      </c>
    </row>
    <row r="135" spans="1:6" x14ac:dyDescent="0.25">
      <c r="A135" s="40"/>
      <c r="B135" s="40"/>
      <c r="C135" s="57"/>
      <c r="D135" s="57"/>
      <c r="E135" s="57"/>
      <c r="F135" s="57"/>
    </row>
    <row r="136" spans="1:6" x14ac:dyDescent="0.25">
      <c r="A136" s="40">
        <v>6110</v>
      </c>
      <c r="B136" s="40" t="s">
        <v>105</v>
      </c>
      <c r="C136" s="57"/>
      <c r="D136" s="57"/>
      <c r="E136" s="57">
        <f t="shared" ref="E136:E140" si="27">C136+D136</f>
        <v>0</v>
      </c>
      <c r="F136" s="57"/>
    </row>
    <row r="137" spans="1:6" x14ac:dyDescent="0.25">
      <c r="A137" s="40">
        <v>6120</v>
      </c>
      <c r="B137" s="40" t="s">
        <v>106</v>
      </c>
      <c r="C137" s="57"/>
      <c r="D137" s="57"/>
      <c r="E137" s="57">
        <f t="shared" si="27"/>
        <v>0</v>
      </c>
      <c r="F137" s="57"/>
    </row>
    <row r="138" spans="1:6" x14ac:dyDescent="0.25">
      <c r="A138" s="40">
        <v>6130</v>
      </c>
      <c r="B138" s="40" t="s">
        <v>91</v>
      </c>
      <c r="C138" s="57"/>
      <c r="D138" s="57"/>
      <c r="E138" s="57">
        <f t="shared" si="27"/>
        <v>0</v>
      </c>
      <c r="F138" s="57"/>
    </row>
    <row r="139" spans="1:6" x14ac:dyDescent="0.25">
      <c r="A139" s="40">
        <v>6140</v>
      </c>
      <c r="B139" s="40" t="s">
        <v>107</v>
      </c>
      <c r="C139" s="57"/>
      <c r="D139" s="57"/>
      <c r="E139" s="57">
        <f t="shared" si="27"/>
        <v>0</v>
      </c>
      <c r="F139" s="57"/>
    </row>
    <row r="140" spans="1:6" x14ac:dyDescent="0.25">
      <c r="A140" s="40">
        <v>6190</v>
      </c>
      <c r="B140" s="40" t="s">
        <v>108</v>
      </c>
      <c r="C140" s="57"/>
      <c r="D140" s="57"/>
      <c r="E140" s="57">
        <f t="shared" si="27"/>
        <v>0</v>
      </c>
      <c r="F140" s="57"/>
    </row>
    <row r="141" spans="1:6" x14ac:dyDescent="0.25">
      <c r="A141" s="41">
        <v>6100</v>
      </c>
      <c r="B141" s="41" t="s">
        <v>109</v>
      </c>
      <c r="C141" s="58">
        <f t="shared" ref="C141:D141" si="28">SUM(C136:C140)</f>
        <v>0</v>
      </c>
      <c r="D141" s="58">
        <f t="shared" si="28"/>
        <v>0</v>
      </c>
      <c r="E141" s="58">
        <f>SUM(E136:E140)</f>
        <v>0</v>
      </c>
      <c r="F141" s="58">
        <f>SUM(F136:F140)</f>
        <v>0</v>
      </c>
    </row>
    <row r="142" spans="1:6" x14ac:dyDescent="0.25">
      <c r="A142" s="40"/>
      <c r="B142" s="40"/>
      <c r="C142" s="57"/>
      <c r="D142" s="57"/>
      <c r="E142" s="57"/>
      <c r="F142" s="57"/>
    </row>
    <row r="143" spans="1:6" x14ac:dyDescent="0.25">
      <c r="A143" s="40">
        <v>6210</v>
      </c>
      <c r="B143" s="40" t="s">
        <v>110</v>
      </c>
      <c r="C143" s="57"/>
      <c r="D143" s="57"/>
      <c r="E143" s="57">
        <f t="shared" ref="E143:E145" si="29">C143+D143</f>
        <v>0</v>
      </c>
      <c r="F143" s="57"/>
    </row>
    <row r="144" spans="1:6" x14ac:dyDescent="0.25">
      <c r="A144" s="40">
        <v>6220</v>
      </c>
      <c r="B144" s="40" t="s">
        <v>111</v>
      </c>
      <c r="C144" s="57"/>
      <c r="D144" s="57"/>
      <c r="E144" s="57">
        <f t="shared" si="29"/>
        <v>0</v>
      </c>
      <c r="F144" s="57"/>
    </row>
    <row r="145" spans="1:6" x14ac:dyDescent="0.25">
      <c r="A145" s="40">
        <v>6290</v>
      </c>
      <c r="B145" s="40" t="s">
        <v>112</v>
      </c>
      <c r="C145" s="57"/>
      <c r="D145" s="57"/>
      <c r="E145" s="57">
        <f t="shared" si="29"/>
        <v>0</v>
      </c>
      <c r="F145" s="57"/>
    </row>
    <row r="146" spans="1:6" x14ac:dyDescent="0.25">
      <c r="A146" s="41">
        <v>6200</v>
      </c>
      <c r="B146" s="41" t="s">
        <v>113</v>
      </c>
      <c r="C146" s="58">
        <f t="shared" ref="C146:D146" si="30">SUM(C143:C145)</f>
        <v>0</v>
      </c>
      <c r="D146" s="58">
        <f t="shared" si="30"/>
        <v>0</v>
      </c>
      <c r="E146" s="58">
        <f>SUM(E143:E145)</f>
        <v>0</v>
      </c>
      <c r="F146" s="58">
        <f>SUM(F143:F145)</f>
        <v>0</v>
      </c>
    </row>
    <row r="147" spans="1:6" x14ac:dyDescent="0.25">
      <c r="A147" s="40"/>
      <c r="B147" s="40"/>
      <c r="C147" s="57"/>
      <c r="D147" s="57"/>
      <c r="E147" s="57"/>
      <c r="F147" s="57"/>
    </row>
    <row r="148" spans="1:6" x14ac:dyDescent="0.25">
      <c r="A148" s="42">
        <v>6300</v>
      </c>
      <c r="B148" s="42" t="s">
        <v>114</v>
      </c>
      <c r="C148" s="62"/>
      <c r="D148" s="62"/>
      <c r="E148" s="62">
        <f t="shared" ref="E148" si="31">C148+D148</f>
        <v>0</v>
      </c>
      <c r="F148" s="62"/>
    </row>
    <row r="149" spans="1:6" x14ac:dyDescent="0.25">
      <c r="A149" s="40"/>
      <c r="B149" s="40"/>
      <c r="C149" s="57"/>
      <c r="D149" s="57"/>
      <c r="E149" s="57"/>
      <c r="F149" s="57"/>
    </row>
    <row r="150" spans="1:6" x14ac:dyDescent="0.25">
      <c r="A150" s="40">
        <v>6410</v>
      </c>
      <c r="B150" s="40" t="s">
        <v>115</v>
      </c>
      <c r="C150" s="57"/>
      <c r="D150" s="57"/>
      <c r="E150" s="57">
        <f t="shared" ref="E150:E152" si="32">C150+D150</f>
        <v>0</v>
      </c>
      <c r="F150" s="57"/>
    </row>
    <row r="151" spans="1:6" x14ac:dyDescent="0.25">
      <c r="A151" s="40">
        <v>6470</v>
      </c>
      <c r="B151" s="40" t="s">
        <v>91</v>
      </c>
      <c r="C151" s="57"/>
      <c r="D151" s="57"/>
      <c r="E151" s="57">
        <f t="shared" si="32"/>
        <v>0</v>
      </c>
      <c r="F151" s="57"/>
    </row>
    <row r="152" spans="1:6" x14ac:dyDescent="0.25">
      <c r="A152" s="40">
        <v>6490</v>
      </c>
      <c r="B152" s="40" t="s">
        <v>116</v>
      </c>
      <c r="C152" s="57"/>
      <c r="D152" s="57"/>
      <c r="E152" s="57">
        <f t="shared" si="32"/>
        <v>0</v>
      </c>
      <c r="F152" s="57"/>
    </row>
    <row r="153" spans="1:6" x14ac:dyDescent="0.25">
      <c r="A153" s="41">
        <v>6400</v>
      </c>
      <c r="B153" s="41" t="s">
        <v>117</v>
      </c>
      <c r="C153" s="58">
        <f t="shared" ref="C153:D153" si="33">SUM(C150:C152)</f>
        <v>0</v>
      </c>
      <c r="D153" s="58">
        <f t="shared" si="33"/>
        <v>0</v>
      </c>
      <c r="E153" s="58">
        <f>SUM(E150:E152)</f>
        <v>0</v>
      </c>
      <c r="F153" s="58">
        <f>SUM(F150:F152)</f>
        <v>0</v>
      </c>
    </row>
    <row r="154" spans="1:6" x14ac:dyDescent="0.25">
      <c r="A154" s="40"/>
      <c r="B154" s="40"/>
      <c r="C154" s="57"/>
      <c r="D154" s="57"/>
      <c r="E154" s="57"/>
      <c r="F154" s="57"/>
    </row>
    <row r="155" spans="1:6" x14ac:dyDescent="0.25">
      <c r="A155" s="40">
        <v>7110</v>
      </c>
      <c r="B155" s="40" t="s">
        <v>39</v>
      </c>
      <c r="C155" s="57"/>
      <c r="D155" s="57"/>
      <c r="E155" s="57">
        <f t="shared" ref="E155:E161" si="34">C155+D155</f>
        <v>0</v>
      </c>
      <c r="F155" s="57"/>
    </row>
    <row r="156" spans="1:6" x14ac:dyDescent="0.25">
      <c r="A156" s="40">
        <v>7120</v>
      </c>
      <c r="B156" s="40" t="s">
        <v>42</v>
      </c>
      <c r="C156" s="57"/>
      <c r="D156" s="57"/>
      <c r="E156" s="57">
        <f t="shared" si="34"/>
        <v>0</v>
      </c>
      <c r="F156" s="57"/>
    </row>
    <row r="157" spans="1:6" x14ac:dyDescent="0.25">
      <c r="A157" s="40">
        <v>7130</v>
      </c>
      <c r="B157" s="40" t="s">
        <v>40</v>
      </c>
      <c r="C157" s="57"/>
      <c r="D157" s="57"/>
      <c r="E157" s="57">
        <f t="shared" si="34"/>
        <v>0</v>
      </c>
      <c r="F157" s="57"/>
    </row>
    <row r="158" spans="1:6" x14ac:dyDescent="0.25">
      <c r="A158" s="40">
        <v>7140</v>
      </c>
      <c r="B158" s="40" t="s">
        <v>118</v>
      </c>
      <c r="C158" s="57"/>
      <c r="D158" s="57"/>
      <c r="E158" s="57">
        <f t="shared" si="34"/>
        <v>0</v>
      </c>
      <c r="F158" s="57"/>
    </row>
    <row r="159" spans="1:6" x14ac:dyDescent="0.25">
      <c r="A159" s="40">
        <v>7150</v>
      </c>
      <c r="B159" s="40" t="s">
        <v>119</v>
      </c>
      <c r="C159" s="57"/>
      <c r="D159" s="57"/>
      <c r="E159" s="57">
        <f t="shared" si="34"/>
        <v>0</v>
      </c>
      <c r="F159" s="57"/>
    </row>
    <row r="160" spans="1:6" x14ac:dyDescent="0.25">
      <c r="A160" s="40">
        <v>7160</v>
      </c>
      <c r="B160" s="40" t="s">
        <v>120</v>
      </c>
      <c r="C160" s="57"/>
      <c r="D160" s="57"/>
      <c r="E160" s="57">
        <f t="shared" si="34"/>
        <v>0</v>
      </c>
      <c r="F160" s="57"/>
    </row>
    <row r="161" spans="1:6" x14ac:dyDescent="0.25">
      <c r="A161" s="40">
        <v>7190</v>
      </c>
      <c r="B161" s="40" t="s">
        <v>43</v>
      </c>
      <c r="C161" s="57"/>
      <c r="D161" s="57"/>
      <c r="E161" s="57">
        <f t="shared" si="34"/>
        <v>0</v>
      </c>
      <c r="F161" s="57"/>
    </row>
    <row r="162" spans="1:6" x14ac:dyDescent="0.25">
      <c r="A162" s="41">
        <v>7100</v>
      </c>
      <c r="B162" s="41" t="s">
        <v>44</v>
      </c>
      <c r="C162" s="58">
        <f t="shared" ref="C162:D162" si="35">SUM(C155:C161)</f>
        <v>0</v>
      </c>
      <c r="D162" s="58">
        <f t="shared" si="35"/>
        <v>0</v>
      </c>
      <c r="E162" s="58">
        <f>SUM(E155:E161)</f>
        <v>0</v>
      </c>
      <c r="F162" s="58">
        <f>SUM(F155:F161)</f>
        <v>0</v>
      </c>
    </row>
    <row r="163" spans="1:6" x14ac:dyDescent="0.25">
      <c r="A163" s="40"/>
      <c r="B163" s="40"/>
      <c r="C163" s="57"/>
      <c r="D163" s="57"/>
      <c r="E163" s="57"/>
      <c r="F163" s="57"/>
    </row>
    <row r="164" spans="1:6" x14ac:dyDescent="0.25">
      <c r="A164" s="40">
        <v>7210</v>
      </c>
      <c r="B164" s="40" t="s">
        <v>34</v>
      </c>
      <c r="C164" s="57"/>
      <c r="D164" s="57"/>
      <c r="E164" s="57">
        <f t="shared" ref="E164:E170" si="36">C164+D164</f>
        <v>0</v>
      </c>
      <c r="F164" s="57"/>
    </row>
    <row r="165" spans="1:6" x14ac:dyDescent="0.25">
      <c r="A165" s="40">
        <v>7220</v>
      </c>
      <c r="B165" s="40" t="s">
        <v>121</v>
      </c>
      <c r="C165" s="57"/>
      <c r="D165" s="57"/>
      <c r="E165" s="57">
        <f t="shared" si="36"/>
        <v>0</v>
      </c>
      <c r="F165" s="57"/>
    </row>
    <row r="166" spans="1:6" x14ac:dyDescent="0.25">
      <c r="A166" s="40">
        <v>7230</v>
      </c>
      <c r="B166" s="40" t="s">
        <v>122</v>
      </c>
      <c r="C166" s="57"/>
      <c r="D166" s="57"/>
      <c r="E166" s="57">
        <f t="shared" si="36"/>
        <v>0</v>
      </c>
      <c r="F166" s="57"/>
    </row>
    <row r="167" spans="1:6" x14ac:dyDescent="0.25">
      <c r="A167" s="40">
        <v>7240</v>
      </c>
      <c r="B167" s="40" t="s">
        <v>123</v>
      </c>
      <c r="C167" s="57"/>
      <c r="D167" s="57"/>
      <c r="E167" s="57">
        <f t="shared" si="36"/>
        <v>0</v>
      </c>
      <c r="F167" s="57"/>
    </row>
    <row r="168" spans="1:6" x14ac:dyDescent="0.25">
      <c r="A168" s="40">
        <v>7250</v>
      </c>
      <c r="B168" s="40" t="s">
        <v>59</v>
      </c>
      <c r="C168" s="57"/>
      <c r="D168" s="57"/>
      <c r="E168" s="57">
        <f t="shared" si="36"/>
        <v>0</v>
      </c>
      <c r="F168" s="57"/>
    </row>
    <row r="169" spans="1:6" x14ac:dyDescent="0.25">
      <c r="A169" s="40">
        <v>7260</v>
      </c>
      <c r="B169" s="40" t="s">
        <v>124</v>
      </c>
      <c r="C169" s="57"/>
      <c r="D169" s="57"/>
      <c r="E169" s="57">
        <f t="shared" si="36"/>
        <v>0</v>
      </c>
      <c r="F169" s="57"/>
    </row>
    <row r="170" spans="1:6" x14ac:dyDescent="0.25">
      <c r="A170" s="40">
        <v>7290</v>
      </c>
      <c r="B170" s="40" t="s">
        <v>112</v>
      </c>
      <c r="C170" s="57"/>
      <c r="D170" s="57"/>
      <c r="E170" s="57">
        <f t="shared" si="36"/>
        <v>0</v>
      </c>
      <c r="F170" s="57"/>
    </row>
    <row r="171" spans="1:6" x14ac:dyDescent="0.25">
      <c r="A171" s="41">
        <v>7200</v>
      </c>
      <c r="B171" s="41" t="s">
        <v>113</v>
      </c>
      <c r="C171" s="58">
        <f t="shared" ref="C171:D171" si="37">SUM(C164:C170)</f>
        <v>0</v>
      </c>
      <c r="D171" s="58">
        <f t="shared" si="37"/>
        <v>0</v>
      </c>
      <c r="E171" s="58">
        <f>SUM(E164:E170)</f>
        <v>0</v>
      </c>
      <c r="F171" s="58">
        <f>SUM(F164:F170)</f>
        <v>0</v>
      </c>
    </row>
    <row r="172" spans="1:6" x14ac:dyDescent="0.25">
      <c r="A172" s="40"/>
      <c r="B172" s="40"/>
      <c r="C172" s="57"/>
      <c r="D172" s="57"/>
      <c r="E172" s="57"/>
      <c r="F172" s="57"/>
    </row>
    <row r="173" spans="1:6" x14ac:dyDescent="0.25">
      <c r="A173" s="40">
        <v>7310</v>
      </c>
      <c r="B173" s="40" t="s">
        <v>125</v>
      </c>
      <c r="C173" s="57"/>
      <c r="D173" s="57"/>
      <c r="E173" s="57">
        <f t="shared" ref="E173:E178" si="38">C173+D173</f>
        <v>0</v>
      </c>
      <c r="F173" s="57"/>
    </row>
    <row r="174" spans="1:6" x14ac:dyDescent="0.25">
      <c r="A174" s="40">
        <v>7320</v>
      </c>
      <c r="B174" s="40" t="s">
        <v>126</v>
      </c>
      <c r="C174" s="57"/>
      <c r="D174" s="57"/>
      <c r="E174" s="57">
        <f t="shared" si="38"/>
        <v>0</v>
      </c>
      <c r="F174" s="57"/>
    </row>
    <row r="175" spans="1:6" x14ac:dyDescent="0.25">
      <c r="A175" s="40">
        <v>7330</v>
      </c>
      <c r="B175" s="40" t="s">
        <v>127</v>
      </c>
      <c r="C175" s="57"/>
      <c r="D175" s="57"/>
      <c r="E175" s="57">
        <f t="shared" si="38"/>
        <v>0</v>
      </c>
      <c r="F175" s="57"/>
    </row>
    <row r="176" spans="1:6" x14ac:dyDescent="0.25">
      <c r="A176" s="40">
        <v>7340</v>
      </c>
      <c r="B176" s="40" t="s">
        <v>128</v>
      </c>
      <c r="C176" s="57"/>
      <c r="D176" s="57"/>
      <c r="E176" s="57">
        <f t="shared" si="38"/>
        <v>0</v>
      </c>
      <c r="F176" s="57"/>
    </row>
    <row r="177" spans="1:6" x14ac:dyDescent="0.25">
      <c r="A177" s="40">
        <v>7350</v>
      </c>
      <c r="B177" s="40" t="s">
        <v>129</v>
      </c>
      <c r="C177" s="57"/>
      <c r="D177" s="57"/>
      <c r="E177" s="57">
        <f t="shared" si="38"/>
        <v>0</v>
      </c>
      <c r="F177" s="57"/>
    </row>
    <row r="178" spans="1:6" x14ac:dyDescent="0.25">
      <c r="A178" s="40">
        <v>7390</v>
      </c>
      <c r="B178" s="40" t="s">
        <v>130</v>
      </c>
      <c r="C178" s="57"/>
      <c r="D178" s="57"/>
      <c r="E178" s="57">
        <f t="shared" si="38"/>
        <v>0</v>
      </c>
      <c r="F178" s="57"/>
    </row>
    <row r="179" spans="1:6" x14ac:dyDescent="0.25">
      <c r="A179" s="41">
        <v>7300</v>
      </c>
      <c r="B179" s="41" t="s">
        <v>131</v>
      </c>
      <c r="C179" s="58">
        <f t="shared" ref="C179:D179" si="39">SUM(C173:C178)</f>
        <v>0</v>
      </c>
      <c r="D179" s="58">
        <f t="shared" si="39"/>
        <v>0</v>
      </c>
      <c r="E179" s="58">
        <f>SUM(E173:E178)</f>
        <v>0</v>
      </c>
      <c r="F179" s="58">
        <f>SUM(F173:F178)</f>
        <v>0</v>
      </c>
    </row>
    <row r="180" spans="1:6" x14ac:dyDescent="0.25">
      <c r="A180" s="40"/>
      <c r="B180" s="40"/>
      <c r="C180" s="57"/>
      <c r="D180" s="57"/>
      <c r="E180" s="57"/>
      <c r="F180" s="57"/>
    </row>
    <row r="181" spans="1:6" x14ac:dyDescent="0.25">
      <c r="A181" s="40">
        <v>7410</v>
      </c>
      <c r="B181" s="40" t="s">
        <v>132</v>
      </c>
      <c r="C181" s="57"/>
      <c r="D181" s="57"/>
      <c r="E181" s="57">
        <f t="shared" ref="E181:E189" si="40">C181+D181</f>
        <v>0</v>
      </c>
      <c r="F181" s="57"/>
    </row>
    <row r="182" spans="1:6" x14ac:dyDescent="0.25">
      <c r="A182" s="40">
        <v>7420</v>
      </c>
      <c r="B182" s="40" t="s">
        <v>133</v>
      </c>
      <c r="C182" s="57"/>
      <c r="D182" s="57"/>
      <c r="E182" s="57">
        <f t="shared" si="40"/>
        <v>0</v>
      </c>
      <c r="F182" s="57"/>
    </row>
    <row r="183" spans="1:6" x14ac:dyDescent="0.25">
      <c r="A183" s="40">
        <v>7430</v>
      </c>
      <c r="B183" s="40" t="s">
        <v>134</v>
      </c>
      <c r="C183" s="57"/>
      <c r="D183" s="57"/>
      <c r="E183" s="57">
        <f t="shared" si="40"/>
        <v>0</v>
      </c>
      <c r="F183" s="57"/>
    </row>
    <row r="184" spans="1:6" x14ac:dyDescent="0.25">
      <c r="A184" s="40">
        <v>7440</v>
      </c>
      <c r="B184" s="40" t="s">
        <v>135</v>
      </c>
      <c r="C184" s="57"/>
      <c r="D184" s="57"/>
      <c r="E184" s="57">
        <f t="shared" si="40"/>
        <v>0</v>
      </c>
      <c r="F184" s="57"/>
    </row>
    <row r="185" spans="1:6" x14ac:dyDescent="0.25">
      <c r="A185" s="40">
        <v>7450</v>
      </c>
      <c r="B185" s="40" t="s">
        <v>136</v>
      </c>
      <c r="C185" s="57"/>
      <c r="D185" s="57"/>
      <c r="E185" s="57">
        <f t="shared" si="40"/>
        <v>0</v>
      </c>
      <c r="F185" s="57"/>
    </row>
    <row r="186" spans="1:6" x14ac:dyDescent="0.25">
      <c r="A186" s="40">
        <v>7460</v>
      </c>
      <c r="B186" s="40" t="s">
        <v>137</v>
      </c>
      <c r="C186" s="57"/>
      <c r="D186" s="57"/>
      <c r="E186" s="57">
        <f t="shared" si="40"/>
        <v>0</v>
      </c>
      <c r="F186" s="57"/>
    </row>
    <row r="187" spans="1:6" x14ac:dyDescent="0.25">
      <c r="A187" s="40">
        <v>7470</v>
      </c>
      <c r="B187" s="40" t="s">
        <v>138</v>
      </c>
      <c r="C187" s="57"/>
      <c r="D187" s="57"/>
      <c r="E187" s="57">
        <f t="shared" si="40"/>
        <v>0</v>
      </c>
      <c r="F187" s="57"/>
    </row>
    <row r="188" spans="1:6" x14ac:dyDescent="0.25">
      <c r="A188" s="40">
        <v>7480</v>
      </c>
      <c r="B188" s="40" t="s">
        <v>139</v>
      </c>
      <c r="C188" s="57"/>
      <c r="D188" s="57"/>
      <c r="E188" s="57">
        <f t="shared" si="40"/>
        <v>0</v>
      </c>
      <c r="F188" s="57"/>
    </row>
    <row r="189" spans="1:6" x14ac:dyDescent="0.25">
      <c r="A189" s="40">
        <v>7490</v>
      </c>
      <c r="B189" s="40" t="s">
        <v>130</v>
      </c>
      <c r="C189" s="57"/>
      <c r="D189" s="57"/>
      <c r="E189" s="57">
        <f t="shared" si="40"/>
        <v>0</v>
      </c>
      <c r="F189" s="57"/>
    </row>
    <row r="190" spans="1:6" x14ac:dyDescent="0.25">
      <c r="A190" s="41">
        <v>7400</v>
      </c>
      <c r="B190" s="41" t="s">
        <v>140</v>
      </c>
      <c r="C190" s="58">
        <f t="shared" ref="C190:D190" si="41">SUM(C181:C189)</f>
        <v>0</v>
      </c>
      <c r="D190" s="58">
        <f t="shared" si="41"/>
        <v>0</v>
      </c>
      <c r="E190" s="58">
        <f>SUM(E181:E189)</f>
        <v>0</v>
      </c>
      <c r="F190" s="58">
        <f>SUM(F181:F189)</f>
        <v>0</v>
      </c>
    </row>
    <row r="191" spans="1:6" x14ac:dyDescent="0.25">
      <c r="A191" s="40"/>
      <c r="B191" s="40"/>
      <c r="C191" s="57"/>
      <c r="D191" s="57"/>
      <c r="E191" s="57"/>
      <c r="F191" s="57"/>
    </row>
    <row r="192" spans="1:6" x14ac:dyDescent="0.25">
      <c r="A192" s="40">
        <v>7510</v>
      </c>
      <c r="B192" s="40" t="s">
        <v>141</v>
      </c>
      <c r="C192" s="57"/>
      <c r="D192" s="57"/>
      <c r="E192" s="57">
        <f t="shared" ref="E192:E197" si="42">C192+D192</f>
        <v>0</v>
      </c>
      <c r="F192" s="57"/>
    </row>
    <row r="193" spans="1:6" x14ac:dyDescent="0.25">
      <c r="A193" s="40">
        <v>7520</v>
      </c>
      <c r="B193" s="40" t="s">
        <v>142</v>
      </c>
      <c r="C193" s="57"/>
      <c r="D193" s="57"/>
      <c r="E193" s="57">
        <f t="shared" si="42"/>
        <v>0</v>
      </c>
      <c r="F193" s="57"/>
    </row>
    <row r="194" spans="1:6" x14ac:dyDescent="0.25">
      <c r="A194" s="40">
        <v>7530</v>
      </c>
      <c r="B194" s="40" t="s">
        <v>143</v>
      </c>
      <c r="C194" s="57"/>
      <c r="D194" s="57"/>
      <c r="E194" s="57">
        <f t="shared" si="42"/>
        <v>0</v>
      </c>
      <c r="F194" s="57"/>
    </row>
    <row r="195" spans="1:6" x14ac:dyDescent="0.25">
      <c r="A195" s="40">
        <v>7540</v>
      </c>
      <c r="B195" s="40" t="s">
        <v>144</v>
      </c>
      <c r="C195" s="57"/>
      <c r="D195" s="57"/>
      <c r="E195" s="57">
        <f t="shared" si="42"/>
        <v>0</v>
      </c>
      <c r="F195" s="57"/>
    </row>
    <row r="196" spans="1:6" x14ac:dyDescent="0.25">
      <c r="A196" s="40">
        <v>7550</v>
      </c>
      <c r="B196" s="40" t="s">
        <v>145</v>
      </c>
      <c r="C196" s="57"/>
      <c r="D196" s="57"/>
      <c r="E196" s="57">
        <f t="shared" si="42"/>
        <v>0</v>
      </c>
      <c r="F196" s="57"/>
    </row>
    <row r="197" spans="1:6" x14ac:dyDescent="0.25">
      <c r="A197" s="40">
        <v>7590</v>
      </c>
      <c r="B197" s="40" t="s">
        <v>146</v>
      </c>
      <c r="C197" s="57"/>
      <c r="D197" s="57"/>
      <c r="E197" s="57">
        <f t="shared" si="42"/>
        <v>0</v>
      </c>
      <c r="F197" s="57"/>
    </row>
    <row r="198" spans="1:6" x14ac:dyDescent="0.25">
      <c r="A198" s="41">
        <v>7500</v>
      </c>
      <c r="B198" s="41" t="s">
        <v>147</v>
      </c>
      <c r="C198" s="58">
        <f t="shared" ref="C198:D198" si="43">SUM(C192:C197)</f>
        <v>0</v>
      </c>
      <c r="D198" s="58">
        <f t="shared" si="43"/>
        <v>0</v>
      </c>
      <c r="E198" s="58">
        <f>SUM(E192:E197)</f>
        <v>0</v>
      </c>
      <c r="F198" s="58">
        <f>SUM(F192:F197)</f>
        <v>0</v>
      </c>
    </row>
    <row r="199" spans="1:6" x14ac:dyDescent="0.25">
      <c r="A199" s="40"/>
      <c r="B199" s="40"/>
      <c r="C199" s="57"/>
      <c r="D199" s="57"/>
      <c r="E199" s="57"/>
      <c r="F199" s="57"/>
    </row>
    <row r="200" spans="1:6" x14ac:dyDescent="0.25">
      <c r="A200" s="40">
        <v>7610</v>
      </c>
      <c r="B200" s="40" t="s">
        <v>148</v>
      </c>
      <c r="C200" s="57"/>
      <c r="D200" s="57"/>
      <c r="E200" s="57">
        <f t="shared" ref="E200:E203" si="44">C200+D200</f>
        <v>0</v>
      </c>
      <c r="F200" s="57"/>
    </row>
    <row r="201" spans="1:6" x14ac:dyDescent="0.25">
      <c r="A201" s="40">
        <v>7620</v>
      </c>
      <c r="B201" s="40" t="s">
        <v>149</v>
      </c>
      <c r="C201" s="57"/>
      <c r="D201" s="57"/>
      <c r="E201" s="57">
        <f t="shared" si="44"/>
        <v>0</v>
      </c>
      <c r="F201" s="57"/>
    </row>
    <row r="202" spans="1:6" x14ac:dyDescent="0.25">
      <c r="A202" s="40">
        <v>7630</v>
      </c>
      <c r="B202" s="40" t="s">
        <v>150</v>
      </c>
      <c r="C202" s="57"/>
      <c r="D202" s="57"/>
      <c r="E202" s="57">
        <f t="shared" si="44"/>
        <v>0</v>
      </c>
      <c r="F202" s="57"/>
    </row>
    <row r="203" spans="1:6" x14ac:dyDescent="0.25">
      <c r="A203" s="40">
        <v>7690</v>
      </c>
      <c r="B203" s="40" t="s">
        <v>151</v>
      </c>
      <c r="C203" s="57"/>
      <c r="D203" s="57"/>
      <c r="E203" s="57">
        <f t="shared" si="44"/>
        <v>0</v>
      </c>
      <c r="F203" s="57"/>
    </row>
    <row r="204" spans="1:6" x14ac:dyDescent="0.25">
      <c r="A204" s="41">
        <v>7600</v>
      </c>
      <c r="B204" s="41" t="s">
        <v>152</v>
      </c>
      <c r="C204" s="58">
        <f t="shared" ref="C204:D204" si="45">SUM(C200:C203)</f>
        <v>0</v>
      </c>
      <c r="D204" s="58">
        <f t="shared" si="45"/>
        <v>0</v>
      </c>
      <c r="E204" s="58">
        <f>SUM(E200:E203)</f>
        <v>0</v>
      </c>
      <c r="F204" s="58">
        <f>SUM(F200:F203)</f>
        <v>0</v>
      </c>
    </row>
    <row r="205" spans="1:6" x14ac:dyDescent="0.25">
      <c r="A205" s="40"/>
      <c r="B205" s="40"/>
      <c r="C205" s="57"/>
      <c r="D205" s="57"/>
      <c r="E205" s="57"/>
      <c r="F205" s="57"/>
    </row>
    <row r="206" spans="1:6" x14ac:dyDescent="0.25">
      <c r="A206" s="40">
        <v>7710</v>
      </c>
      <c r="B206" s="40" t="s">
        <v>153</v>
      </c>
      <c r="C206" s="57"/>
      <c r="D206" s="57"/>
      <c r="E206" s="57">
        <f t="shared" ref="E206:E210" si="46">C206+D206</f>
        <v>0</v>
      </c>
      <c r="F206" s="57"/>
    </row>
    <row r="207" spans="1:6" x14ac:dyDescent="0.25">
      <c r="A207" s="40">
        <v>7720</v>
      </c>
      <c r="B207" s="40" t="s">
        <v>154</v>
      </c>
      <c r="C207" s="57"/>
      <c r="D207" s="57"/>
      <c r="E207" s="57">
        <f t="shared" si="46"/>
        <v>0</v>
      </c>
      <c r="F207" s="57"/>
    </row>
    <row r="208" spans="1:6" x14ac:dyDescent="0.25">
      <c r="A208" s="40">
        <v>7730</v>
      </c>
      <c r="B208" s="40" t="s">
        <v>149</v>
      </c>
      <c r="C208" s="57"/>
      <c r="D208" s="57"/>
      <c r="E208" s="57">
        <f t="shared" si="46"/>
        <v>0</v>
      </c>
      <c r="F208" s="57"/>
    </row>
    <row r="209" spans="1:6" x14ac:dyDescent="0.25">
      <c r="A209" s="40">
        <v>7740</v>
      </c>
      <c r="B209" s="40" t="s">
        <v>155</v>
      </c>
      <c r="C209" s="57"/>
      <c r="D209" s="57"/>
      <c r="E209" s="57">
        <f t="shared" si="46"/>
        <v>0</v>
      </c>
      <c r="F209" s="57"/>
    </row>
    <row r="210" spans="1:6" x14ac:dyDescent="0.25">
      <c r="A210" s="40">
        <v>7790</v>
      </c>
      <c r="B210" s="40" t="s">
        <v>156</v>
      </c>
      <c r="C210" s="57"/>
      <c r="D210" s="57"/>
      <c r="E210" s="57">
        <f t="shared" si="46"/>
        <v>0</v>
      </c>
      <c r="F210" s="57"/>
    </row>
    <row r="211" spans="1:6" x14ac:dyDescent="0.25">
      <c r="A211" s="41">
        <v>7700</v>
      </c>
      <c r="B211" s="41" t="s">
        <v>157</v>
      </c>
      <c r="C211" s="58">
        <f t="shared" ref="C211:D211" si="47">SUM(C206:C210)</f>
        <v>0</v>
      </c>
      <c r="D211" s="58">
        <f t="shared" si="47"/>
        <v>0</v>
      </c>
      <c r="E211" s="58">
        <f>SUM(E206:E210)</f>
        <v>0</v>
      </c>
      <c r="F211" s="58">
        <f>SUM(F206:F210)</f>
        <v>0</v>
      </c>
    </row>
    <row r="212" spans="1:6" x14ac:dyDescent="0.25">
      <c r="A212" s="40"/>
      <c r="B212" s="40"/>
      <c r="C212" s="57"/>
      <c r="D212" s="57"/>
      <c r="E212" s="57"/>
      <c r="F212" s="57"/>
    </row>
    <row r="213" spans="1:6" x14ac:dyDescent="0.25">
      <c r="A213" s="40">
        <v>7810</v>
      </c>
      <c r="B213" s="40" t="s">
        <v>158</v>
      </c>
      <c r="C213" s="57"/>
      <c r="D213" s="57"/>
      <c r="E213" s="57">
        <f t="shared" ref="E213:E220" si="48">C213+D213</f>
        <v>0</v>
      </c>
      <c r="F213" s="57"/>
    </row>
    <row r="214" spans="1:6" x14ac:dyDescent="0.25">
      <c r="A214" s="40">
        <v>7820</v>
      </c>
      <c r="B214" s="40" t="s">
        <v>159</v>
      </c>
      <c r="C214" s="57"/>
      <c r="D214" s="57"/>
      <c r="E214" s="57">
        <f t="shared" si="48"/>
        <v>0</v>
      </c>
      <c r="F214" s="57"/>
    </row>
    <row r="215" spans="1:6" x14ac:dyDescent="0.25">
      <c r="A215" s="40">
        <v>7830</v>
      </c>
      <c r="B215" s="40" t="s">
        <v>160</v>
      </c>
      <c r="C215" s="57"/>
      <c r="D215" s="57"/>
      <c r="E215" s="57">
        <f t="shared" si="48"/>
        <v>0</v>
      </c>
      <c r="F215" s="57"/>
    </row>
    <row r="216" spans="1:6" x14ac:dyDescent="0.25">
      <c r="A216" s="40">
        <v>7840</v>
      </c>
      <c r="B216" s="40" t="s">
        <v>161</v>
      </c>
      <c r="C216" s="57"/>
      <c r="D216" s="57"/>
      <c r="E216" s="57">
        <f t="shared" si="48"/>
        <v>0</v>
      </c>
      <c r="F216" s="57"/>
    </row>
    <row r="217" spans="1:6" x14ac:dyDescent="0.25">
      <c r="A217" s="40">
        <v>7850</v>
      </c>
      <c r="B217" s="40" t="s">
        <v>162</v>
      </c>
      <c r="C217" s="57"/>
      <c r="D217" s="57"/>
      <c r="E217" s="57">
        <f t="shared" si="48"/>
        <v>0</v>
      </c>
      <c r="F217" s="57"/>
    </row>
    <row r="218" spans="1:6" x14ac:dyDescent="0.25">
      <c r="A218" s="40">
        <v>7860</v>
      </c>
      <c r="B218" s="40" t="s">
        <v>163</v>
      </c>
      <c r="C218" s="57"/>
      <c r="D218" s="57"/>
      <c r="E218" s="57">
        <f t="shared" si="48"/>
        <v>0</v>
      </c>
      <c r="F218" s="57"/>
    </row>
    <row r="219" spans="1:6" x14ac:dyDescent="0.25">
      <c r="A219" s="40">
        <v>7870</v>
      </c>
      <c r="B219" s="40" t="s">
        <v>164</v>
      </c>
      <c r="C219" s="57"/>
      <c r="D219" s="57"/>
      <c r="E219" s="57">
        <f t="shared" si="48"/>
        <v>0</v>
      </c>
      <c r="F219" s="57"/>
    </row>
    <row r="220" spans="1:6" x14ac:dyDescent="0.25">
      <c r="A220" s="40">
        <v>7890</v>
      </c>
      <c r="B220" s="40" t="s">
        <v>165</v>
      </c>
      <c r="C220" s="57"/>
      <c r="D220" s="57"/>
      <c r="E220" s="57">
        <f t="shared" si="48"/>
        <v>0</v>
      </c>
      <c r="F220" s="57"/>
    </row>
    <row r="221" spans="1:6" x14ac:dyDescent="0.25">
      <c r="A221" s="41">
        <v>7800</v>
      </c>
      <c r="B221" s="41" t="s">
        <v>166</v>
      </c>
      <c r="C221" s="58">
        <f t="shared" ref="C221:D221" si="49">SUM(C213:C220)</f>
        <v>0</v>
      </c>
      <c r="D221" s="58">
        <f t="shared" si="49"/>
        <v>0</v>
      </c>
      <c r="E221" s="58">
        <f>SUM(E213:E220)</f>
        <v>0</v>
      </c>
      <c r="F221" s="58">
        <f>SUM(F213:F220)</f>
        <v>0</v>
      </c>
    </row>
    <row r="222" spans="1:6" x14ac:dyDescent="0.25">
      <c r="A222" s="40"/>
      <c r="B222" s="40"/>
      <c r="C222" s="57"/>
      <c r="D222" s="57"/>
      <c r="E222" s="57"/>
      <c r="F222" s="57"/>
    </row>
    <row r="223" spans="1:6" x14ac:dyDescent="0.25">
      <c r="A223" s="40">
        <v>7910</v>
      </c>
      <c r="B223" s="40" t="s">
        <v>167</v>
      </c>
      <c r="C223" s="57"/>
      <c r="D223" s="57"/>
      <c r="E223" s="57">
        <f t="shared" ref="E223:E227" si="50">C223+D223</f>
        <v>0</v>
      </c>
      <c r="F223" s="57"/>
    </row>
    <row r="224" spans="1:6" x14ac:dyDescent="0.25">
      <c r="A224" s="40">
        <v>7920</v>
      </c>
      <c r="B224" s="40" t="s">
        <v>18</v>
      </c>
      <c r="C224" s="57"/>
      <c r="D224" s="57"/>
      <c r="E224" s="57">
        <f t="shared" si="50"/>
        <v>0</v>
      </c>
      <c r="F224" s="57"/>
    </row>
    <row r="225" spans="1:6" x14ac:dyDescent="0.25">
      <c r="A225" s="40">
        <v>7930</v>
      </c>
      <c r="B225" s="40" t="s">
        <v>162</v>
      </c>
      <c r="C225" s="57"/>
      <c r="D225" s="57"/>
      <c r="E225" s="57">
        <f t="shared" si="50"/>
        <v>0</v>
      </c>
      <c r="F225" s="57"/>
    </row>
    <row r="226" spans="1:6" x14ac:dyDescent="0.25">
      <c r="A226" s="40">
        <v>7940</v>
      </c>
      <c r="B226" s="40" t="s">
        <v>168</v>
      </c>
      <c r="C226" s="57"/>
      <c r="D226" s="57"/>
      <c r="E226" s="57">
        <f t="shared" si="50"/>
        <v>0</v>
      </c>
      <c r="F226" s="57"/>
    </row>
    <row r="227" spans="1:6" x14ac:dyDescent="0.25">
      <c r="A227" s="40">
        <v>7990</v>
      </c>
      <c r="B227" s="40" t="s">
        <v>169</v>
      </c>
      <c r="C227" s="57"/>
      <c r="D227" s="57"/>
      <c r="E227" s="57">
        <f t="shared" si="50"/>
        <v>0</v>
      </c>
      <c r="F227" s="57"/>
    </row>
    <row r="228" spans="1:6" x14ac:dyDescent="0.25">
      <c r="A228" s="41">
        <v>7900</v>
      </c>
      <c r="B228" s="41" t="s">
        <v>170</v>
      </c>
      <c r="C228" s="58">
        <f t="shared" ref="C228:D228" si="51">SUM(C223:C227)</f>
        <v>0</v>
      </c>
      <c r="D228" s="58">
        <f t="shared" si="51"/>
        <v>0</v>
      </c>
      <c r="E228" s="58">
        <f>SUM(E223:E227)</f>
        <v>0</v>
      </c>
      <c r="F228" s="58">
        <f>SUM(F223:F227)</f>
        <v>0</v>
      </c>
    </row>
    <row r="229" spans="1:6" x14ac:dyDescent="0.25">
      <c r="A229" s="40"/>
      <c r="B229" s="40"/>
      <c r="C229" s="57"/>
      <c r="D229" s="57"/>
      <c r="E229" s="57"/>
      <c r="F229" s="57"/>
    </row>
    <row r="230" spans="1:6" x14ac:dyDescent="0.25">
      <c r="A230" s="40">
        <v>8010</v>
      </c>
      <c r="B230" s="40" t="s">
        <v>171</v>
      </c>
      <c r="C230" s="57">
        <v>0</v>
      </c>
      <c r="D230" s="57"/>
      <c r="E230" s="57">
        <f t="shared" ref="E230:E235" si="52">C230+D230</f>
        <v>0</v>
      </c>
      <c r="F230" s="57"/>
    </row>
    <row r="231" spans="1:6" x14ac:dyDescent="0.25">
      <c r="A231" s="40">
        <v>8020</v>
      </c>
      <c r="B231" s="40" t="s">
        <v>172</v>
      </c>
      <c r="C231" s="57"/>
      <c r="D231" s="57"/>
      <c r="E231" s="57">
        <f t="shared" si="52"/>
        <v>0</v>
      </c>
      <c r="F231" s="57"/>
    </row>
    <row r="232" spans="1:6" x14ac:dyDescent="0.25">
      <c r="A232" s="40">
        <v>8030</v>
      </c>
      <c r="B232" s="40" t="s">
        <v>173</v>
      </c>
      <c r="C232" s="57"/>
      <c r="D232" s="57"/>
      <c r="E232" s="57">
        <f t="shared" si="52"/>
        <v>0</v>
      </c>
      <c r="F232" s="57"/>
    </row>
    <row r="233" spans="1:6" x14ac:dyDescent="0.25">
      <c r="A233" s="40">
        <v>8040</v>
      </c>
      <c r="B233" s="40" t="s">
        <v>174</v>
      </c>
      <c r="C233" s="57"/>
      <c r="D233" s="57"/>
      <c r="E233" s="57">
        <f t="shared" si="52"/>
        <v>0</v>
      </c>
      <c r="F233" s="57"/>
    </row>
    <row r="234" spans="1:6" x14ac:dyDescent="0.25">
      <c r="A234" s="40">
        <v>8050</v>
      </c>
      <c r="B234" s="40" t="s">
        <v>175</v>
      </c>
      <c r="C234" s="57"/>
      <c r="D234" s="57"/>
      <c r="E234" s="57">
        <f t="shared" si="52"/>
        <v>0</v>
      </c>
      <c r="F234" s="57"/>
    </row>
    <row r="235" spans="1:6" x14ac:dyDescent="0.25">
      <c r="A235" s="40">
        <v>8090</v>
      </c>
      <c r="B235" s="40" t="s">
        <v>176</v>
      </c>
      <c r="C235" s="57"/>
      <c r="D235" s="57"/>
      <c r="E235" s="57">
        <f t="shared" si="52"/>
        <v>0</v>
      </c>
      <c r="F235" s="57"/>
    </row>
    <row r="236" spans="1:6" x14ac:dyDescent="0.25">
      <c r="A236" s="41">
        <v>8000</v>
      </c>
      <c r="B236" s="41" t="s">
        <v>177</v>
      </c>
      <c r="C236" s="58">
        <f t="shared" ref="C236:D236" si="53">SUM(C230:C235)</f>
        <v>0</v>
      </c>
      <c r="D236" s="58">
        <f t="shared" si="53"/>
        <v>0</v>
      </c>
      <c r="E236" s="58">
        <f>SUM(E230:E235)</f>
        <v>0</v>
      </c>
      <c r="F236" s="58">
        <f>SUM(F230:F235)</f>
        <v>0</v>
      </c>
    </row>
    <row r="237" spans="1:6" x14ac:dyDescent="0.25">
      <c r="A237" s="40"/>
      <c r="B237" s="40"/>
      <c r="C237" s="57"/>
      <c r="D237" s="57"/>
      <c r="E237" s="57"/>
      <c r="F237" s="57"/>
    </row>
    <row r="238" spans="1:6" x14ac:dyDescent="0.25">
      <c r="A238" s="40">
        <v>9110</v>
      </c>
      <c r="B238" s="40" t="s">
        <v>178</v>
      </c>
      <c r="C238" s="57"/>
      <c r="D238" s="57"/>
      <c r="E238" s="57">
        <f t="shared" ref="E238:E240" si="54">C238+D238</f>
        <v>0</v>
      </c>
      <c r="F238" s="57"/>
    </row>
    <row r="239" spans="1:6" x14ac:dyDescent="0.25">
      <c r="A239" s="40">
        <v>9120</v>
      </c>
      <c r="B239" s="40" t="s">
        <v>179</v>
      </c>
      <c r="C239" s="57"/>
      <c r="D239" s="57"/>
      <c r="E239" s="57">
        <f t="shared" si="54"/>
        <v>0</v>
      </c>
      <c r="F239" s="57"/>
    </row>
    <row r="240" spans="1:6" x14ac:dyDescent="0.25">
      <c r="A240" s="40">
        <v>9190</v>
      </c>
      <c r="B240" s="40" t="s">
        <v>180</v>
      </c>
      <c r="C240" s="57"/>
      <c r="D240" s="57"/>
      <c r="E240" s="57">
        <f t="shared" si="54"/>
        <v>0</v>
      </c>
      <c r="F240" s="57"/>
    </row>
    <row r="241" spans="1:6" x14ac:dyDescent="0.25">
      <c r="A241" s="41">
        <v>9100</v>
      </c>
      <c r="B241" s="41" t="s">
        <v>181</v>
      </c>
      <c r="C241" s="58">
        <f t="shared" ref="C241:D241" si="55">SUM(C238:C240)</f>
        <v>0</v>
      </c>
      <c r="D241" s="58">
        <f t="shared" si="55"/>
        <v>0</v>
      </c>
      <c r="E241" s="58">
        <f>SUM(E238:E240)</f>
        <v>0</v>
      </c>
      <c r="F241" s="58">
        <f>SUM(F238:F240)</f>
        <v>0</v>
      </c>
    </row>
    <row r="242" spans="1:6" x14ac:dyDescent="0.25">
      <c r="A242" s="40"/>
      <c r="B242" s="40"/>
      <c r="C242" s="57"/>
      <c r="D242" s="57"/>
      <c r="E242" s="57"/>
      <c r="F242" s="57"/>
    </row>
    <row r="243" spans="1:6" x14ac:dyDescent="0.25">
      <c r="A243" s="40">
        <v>9210</v>
      </c>
      <c r="B243" s="40" t="s">
        <v>182</v>
      </c>
      <c r="C243" s="57"/>
      <c r="D243" s="57"/>
      <c r="E243" s="57">
        <f t="shared" ref="E243:E245" si="56">C243+D243</f>
        <v>0</v>
      </c>
      <c r="F243" s="57"/>
    </row>
    <row r="244" spans="1:6" x14ac:dyDescent="0.25">
      <c r="A244" s="40">
        <v>9220</v>
      </c>
      <c r="B244" s="40" t="s">
        <v>179</v>
      </c>
      <c r="C244" s="57"/>
      <c r="D244" s="57"/>
      <c r="E244" s="57">
        <f t="shared" si="56"/>
        <v>0</v>
      </c>
      <c r="F244" s="57"/>
    </row>
    <row r="245" spans="1:6" x14ac:dyDescent="0.25">
      <c r="A245" s="40">
        <v>9290</v>
      </c>
      <c r="B245" s="40" t="s">
        <v>183</v>
      </c>
      <c r="C245" s="57"/>
      <c r="D245" s="57"/>
      <c r="E245" s="57">
        <f t="shared" si="56"/>
        <v>0</v>
      </c>
      <c r="F245" s="57"/>
    </row>
    <row r="246" spans="1:6" x14ac:dyDescent="0.25">
      <c r="A246" s="41">
        <v>9200</v>
      </c>
      <c r="B246" s="41" t="s">
        <v>184</v>
      </c>
      <c r="C246" s="58">
        <f t="shared" ref="C246:D246" si="57">SUM(C243:C245)</f>
        <v>0</v>
      </c>
      <c r="D246" s="58">
        <f t="shared" si="57"/>
        <v>0</v>
      </c>
      <c r="E246" s="58">
        <f>SUM(E243:E245)</f>
        <v>0</v>
      </c>
      <c r="F246" s="58">
        <f>SUM(F243:F245)</f>
        <v>0</v>
      </c>
    </row>
    <row r="247" spans="1:6" x14ac:dyDescent="0.25">
      <c r="A247" s="40"/>
      <c r="B247" s="40"/>
      <c r="C247" s="57"/>
      <c r="D247" s="57"/>
      <c r="E247" s="57"/>
      <c r="F247" s="57"/>
    </row>
    <row r="248" spans="1:6" x14ac:dyDescent="0.25">
      <c r="A248" s="45">
        <v>9310</v>
      </c>
      <c r="B248" s="45" t="s">
        <v>185</v>
      </c>
      <c r="C248" s="57"/>
      <c r="D248" s="57"/>
      <c r="E248" s="57">
        <f t="shared" ref="E248:E250" si="58">C248+D248</f>
        <v>0</v>
      </c>
      <c r="F248" s="57"/>
    </row>
    <row r="249" spans="1:6" x14ac:dyDescent="0.25">
      <c r="A249" s="45">
        <v>9320</v>
      </c>
      <c r="B249" s="45" t="s">
        <v>179</v>
      </c>
      <c r="C249" s="57"/>
      <c r="D249" s="57"/>
      <c r="E249" s="57">
        <f t="shared" si="58"/>
        <v>0</v>
      </c>
      <c r="F249" s="57"/>
    </row>
    <row r="250" spans="1:6" x14ac:dyDescent="0.25">
      <c r="A250" s="45">
        <v>9390</v>
      </c>
      <c r="B250" s="45" t="s">
        <v>186</v>
      </c>
      <c r="C250" s="57"/>
      <c r="D250" s="57"/>
      <c r="E250" s="57">
        <f t="shared" si="58"/>
        <v>0</v>
      </c>
      <c r="F250" s="57"/>
    </row>
    <row r="251" spans="1:6" x14ac:dyDescent="0.25">
      <c r="A251" s="48">
        <v>9300</v>
      </c>
      <c r="B251" s="48" t="s">
        <v>187</v>
      </c>
      <c r="C251" s="58">
        <f t="shared" ref="C251:D251" si="59">SUM(C248:C250)</f>
        <v>0</v>
      </c>
      <c r="D251" s="58">
        <f t="shared" si="59"/>
        <v>0</v>
      </c>
      <c r="E251" s="58">
        <f>SUM(E248:E250)</f>
        <v>0</v>
      </c>
      <c r="F251" s="58">
        <f>SUM(F248:F250)</f>
        <v>0</v>
      </c>
    </row>
    <row r="252" spans="1:6" x14ac:dyDescent="0.25">
      <c r="A252" s="45"/>
      <c r="B252" s="45"/>
      <c r="C252" s="59"/>
      <c r="D252" s="59"/>
      <c r="E252" s="59"/>
      <c r="F252" s="59"/>
    </row>
    <row r="253" spans="1:6" x14ac:dyDescent="0.25">
      <c r="A253" s="45">
        <v>9410</v>
      </c>
      <c r="B253" s="45" t="s">
        <v>188</v>
      </c>
      <c r="C253" s="57"/>
      <c r="D253" s="57"/>
      <c r="E253" s="57">
        <f t="shared" ref="E253:E255" si="60">C253+D253</f>
        <v>0</v>
      </c>
      <c r="F253" s="57"/>
    </row>
    <row r="254" spans="1:6" x14ac:dyDescent="0.25">
      <c r="A254" s="45">
        <v>9420</v>
      </c>
      <c r="B254" s="45" t="s">
        <v>179</v>
      </c>
      <c r="C254" s="57"/>
      <c r="D254" s="57"/>
      <c r="E254" s="57">
        <f t="shared" si="60"/>
        <v>0</v>
      </c>
      <c r="F254" s="57"/>
    </row>
    <row r="255" spans="1:6" x14ac:dyDescent="0.25">
      <c r="A255" s="45">
        <v>9490</v>
      </c>
      <c r="B255" s="45" t="s">
        <v>189</v>
      </c>
      <c r="C255" s="57"/>
      <c r="D255" s="57"/>
      <c r="E255" s="57">
        <f t="shared" si="60"/>
        <v>0</v>
      </c>
      <c r="F255" s="57"/>
    </row>
    <row r="256" spans="1:6" x14ac:dyDescent="0.25">
      <c r="A256" s="48">
        <v>9400</v>
      </c>
      <c r="B256" s="48" t="s">
        <v>189</v>
      </c>
      <c r="C256" s="58">
        <f t="shared" ref="C256:D256" si="61">SUM(C253:C255)</f>
        <v>0</v>
      </c>
      <c r="D256" s="58">
        <f t="shared" si="61"/>
        <v>0</v>
      </c>
      <c r="E256" s="58">
        <f>SUM(E253:E255)</f>
        <v>0</v>
      </c>
      <c r="F256" s="58">
        <f>SUM(F253:F255)</f>
        <v>0</v>
      </c>
    </row>
    <row r="257" spans="1:6" x14ac:dyDescent="0.25">
      <c r="A257" s="45"/>
      <c r="B257" s="45"/>
      <c r="C257" s="59"/>
      <c r="D257" s="59"/>
      <c r="E257" s="59"/>
      <c r="F257" s="59"/>
    </row>
    <row r="258" spans="1:6" x14ac:dyDescent="0.25">
      <c r="A258" s="45">
        <v>9710</v>
      </c>
      <c r="B258" s="45" t="s">
        <v>190</v>
      </c>
      <c r="C258" s="59"/>
      <c r="D258" s="59"/>
      <c r="E258" s="57">
        <f t="shared" ref="E258:E261" si="62">C258+D258</f>
        <v>0</v>
      </c>
      <c r="F258" s="59"/>
    </row>
    <row r="259" spans="1:6" x14ac:dyDescent="0.25">
      <c r="A259" s="45">
        <v>9720</v>
      </c>
      <c r="B259" s="45" t="s">
        <v>100</v>
      </c>
      <c r="C259" s="57"/>
      <c r="D259" s="57"/>
      <c r="E259" s="57">
        <f t="shared" si="62"/>
        <v>0</v>
      </c>
      <c r="F259" s="57"/>
    </row>
    <row r="260" spans="1:6" x14ac:dyDescent="0.25">
      <c r="A260" s="45">
        <v>9730</v>
      </c>
      <c r="B260" s="45" t="s">
        <v>191</v>
      </c>
      <c r="C260" s="57"/>
      <c r="D260" s="57"/>
      <c r="E260" s="57">
        <f t="shared" si="62"/>
        <v>0</v>
      </c>
      <c r="F260" s="57"/>
    </row>
    <row r="261" spans="1:6" x14ac:dyDescent="0.25">
      <c r="A261" s="45">
        <v>9790</v>
      </c>
      <c r="B261" s="45" t="s">
        <v>192</v>
      </c>
      <c r="C261" s="57"/>
      <c r="D261" s="57"/>
      <c r="E261" s="57">
        <f t="shared" si="62"/>
        <v>0</v>
      </c>
      <c r="F261" s="57"/>
    </row>
    <row r="262" spans="1:6" x14ac:dyDescent="0.25">
      <c r="A262" s="48">
        <v>9700</v>
      </c>
      <c r="B262" s="48" t="s">
        <v>193</v>
      </c>
      <c r="C262" s="58">
        <f t="shared" ref="C262:D262" si="63">SUM(C258:C261)</f>
        <v>0</v>
      </c>
      <c r="D262" s="58">
        <f t="shared" si="63"/>
        <v>0</v>
      </c>
      <c r="E262" s="58">
        <f>SUM(E258:E261)</f>
        <v>0</v>
      </c>
      <c r="F262" s="58">
        <f>SUM(F258:F261)</f>
        <v>0</v>
      </c>
    </row>
    <row r="263" spans="1:6" x14ac:dyDescent="0.25">
      <c r="A263" s="45"/>
      <c r="B263" s="45"/>
      <c r="C263" s="65"/>
      <c r="D263" s="65"/>
      <c r="E263" s="65"/>
      <c r="F263" s="65"/>
    </row>
    <row r="264" spans="1:6" ht="14.4" thickBot="1" x14ac:dyDescent="0.3">
      <c r="A264" s="43" t="s">
        <v>194</v>
      </c>
      <c r="B264" s="45"/>
      <c r="C264" s="66">
        <f>C123+C134+C141+C146+C148+C153+C162+C171+C179+C190+C198+C204+C211+C221+C228+C236+C241+C246+C251+C256+C262</f>
        <v>0</v>
      </c>
      <c r="D264" s="66">
        <f t="shared" ref="D264:F264" si="64">D123+D134+D141+D146+D148+D153+D162+D171+D179+D190+D198+D204+D211+D221+D228+D236+D241+D246+D251+D256+D262</f>
        <v>0</v>
      </c>
      <c r="E264" s="66">
        <f t="shared" si="64"/>
        <v>0</v>
      </c>
      <c r="F264" s="66">
        <f t="shared" si="64"/>
        <v>0</v>
      </c>
    </row>
    <row r="265" spans="1:6" x14ac:dyDescent="0.25">
      <c r="A265" s="45"/>
      <c r="B265" s="45"/>
      <c r="C265" s="65"/>
      <c r="D265" s="65"/>
      <c r="E265" s="65"/>
      <c r="F265" s="65"/>
    </row>
    <row r="266" spans="1:6" x14ac:dyDescent="0.25">
      <c r="A266" s="49" t="s">
        <v>195</v>
      </c>
      <c r="B266" s="45"/>
      <c r="C266" s="67">
        <f>C113-C264</f>
        <v>0</v>
      </c>
      <c r="D266" s="67">
        <f t="shared" ref="D266:F266" si="65">D113-D264</f>
        <v>0</v>
      </c>
      <c r="E266" s="67">
        <f t="shared" si="65"/>
        <v>0</v>
      </c>
      <c r="F266" s="67">
        <f t="shared" si="65"/>
        <v>0</v>
      </c>
    </row>
    <row r="267" spans="1:6" x14ac:dyDescent="0.25">
      <c r="A267" s="45"/>
      <c r="B267" s="45"/>
      <c r="C267" s="65"/>
      <c r="D267" s="65"/>
      <c r="E267" s="65"/>
      <c r="F267" s="65"/>
    </row>
    <row r="268" spans="1:6" x14ac:dyDescent="0.25">
      <c r="A268" s="49" t="s">
        <v>248</v>
      </c>
      <c r="B268" s="45"/>
      <c r="C268" s="68"/>
      <c r="D268" s="68"/>
      <c r="E268" s="69">
        <f t="shared" ref="E268" si="66">C268+D268</f>
        <v>0</v>
      </c>
      <c r="F268" s="68"/>
    </row>
    <row r="269" spans="1:6" x14ac:dyDescent="0.25">
      <c r="A269" s="45"/>
      <c r="B269" s="45"/>
      <c r="C269" s="65"/>
      <c r="D269" s="65"/>
      <c r="E269" s="65"/>
      <c r="F269" s="65"/>
    </row>
    <row r="270" spans="1:6" ht="14.4" thickBot="1" x14ac:dyDescent="0.3">
      <c r="A270" s="49" t="s">
        <v>249</v>
      </c>
      <c r="B270" s="45"/>
      <c r="C270" s="70">
        <f>C266+C268</f>
        <v>0</v>
      </c>
      <c r="D270" s="70">
        <f t="shared" ref="D270:F270" si="67">D266+D268</f>
        <v>0</v>
      </c>
      <c r="E270" s="70">
        <f t="shared" si="67"/>
        <v>0</v>
      </c>
      <c r="F270" s="70">
        <f t="shared" si="67"/>
        <v>0</v>
      </c>
    </row>
    <row r="271" spans="1:6" ht="14.4" thickTop="1" x14ac:dyDescent="0.25">
      <c r="C271" s="65"/>
      <c r="D271" s="65"/>
      <c r="E271" s="65"/>
      <c r="F271" s="65"/>
    </row>
    <row r="272" spans="1:6" x14ac:dyDescent="0.25">
      <c r="C272" s="65"/>
      <c r="D272" s="65"/>
      <c r="E272" s="65"/>
      <c r="F272" s="65"/>
    </row>
  </sheetData>
  <sheetProtection sheet="1" objects="1" scenarios="1" formatCells="0" formatColumns="0" formatRows="0"/>
  <mergeCells count="1">
    <mergeCell ref="A1:F1"/>
  </mergeCells>
  <pageMargins left="0.7" right="0.7" top="0.75" bottom="0.75" header="0.3" footer="0.3"/>
  <pageSetup scale="98" orientation="portrait" horizontalDpi="1200" verticalDpi="1200" r:id="rId1"/>
  <rowBreaks count="5" manualBreakCount="5">
    <brk id="46" max="16383" man="1"/>
    <brk id="116" max="16383" man="1"/>
    <brk id="154" max="16383" man="1"/>
    <brk id="198" max="16383" man="1"/>
    <brk id="24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Financial Statement</vt:lpstr>
      <vt:lpstr>Report Master</vt:lpstr>
      <vt:lpstr>'Financial Statement'!Print_Area</vt:lpstr>
      <vt:lpstr>'Report Master'!Print_Titles</vt:lpstr>
    </vt:vector>
  </TitlesOfParts>
  <Company>Ohio Auditor of State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 A. Wilson</dc:creator>
  <cp:lastModifiedBy>Denise R. Wiethe</cp:lastModifiedBy>
  <cp:lastPrinted>2019-12-03T17:59:27Z</cp:lastPrinted>
  <dcterms:created xsi:type="dcterms:W3CDTF">2019-11-21T20:25:35Z</dcterms:created>
  <dcterms:modified xsi:type="dcterms:W3CDTF">2020-12-19T00:15:27Z</dcterms:modified>
</cp:coreProperties>
</file>